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mrestcloud-my.sharepoint.com/personal/dorota_surowiec_amrest_eu/Documents/Documents/strona WWW/Pliki content i tabele/"/>
    </mc:Choice>
  </mc:AlternateContent>
  <xr:revisionPtr revIDLastSave="47" documentId="8_{9D572814-7023-4CE1-A068-54F2037F9BB3}" xr6:coauthVersionLast="47" xr6:coauthVersionMax="47" xr10:uidLastSave="{583B2A06-F438-4338-A89A-80E6E20AD008}"/>
  <bookViews>
    <workbookView xWindow="-110" yWindow="-110" windowWidth="19420" windowHeight="10300" tabRatio="924" firstSheet="1" activeTab="1" xr2:uid="{E8E7C9FB-B46C-4B79-A202-BFE7248ED4AE}"/>
  </bookViews>
  <sheets>
    <sheet name="Standalone EUR" sheetId="1" state="hidden" r:id="rId1"/>
    <sheet name="OPERATING FIGURES" sheetId="8" r:id="rId2"/>
    <sheet name="BALANCE SHEET" sheetId="7" r:id="rId3"/>
    <sheet name="OPERATING FIGURES (PL)" sheetId="9" r:id="rId4"/>
    <sheet name="BALANCE SHEET (PL)" sheetId="11" r:id="rId5"/>
    <sheet name="OPERATING FIGURES (ES)" sheetId="14" r:id="rId6"/>
    <sheet name="BALANCE SHEET (ES)" sheetId="12" r:id="rId7"/>
    <sheet name="PROPHIX_Data 2017_2018" sheetId="4" state="hidden" r:id="rId8"/>
  </sheet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6" i="14" l="1"/>
  <c r="C15" i="14"/>
  <c r="C14" i="14"/>
  <c r="C13" i="14"/>
  <c r="C12" i="14"/>
  <c r="C11" i="14"/>
  <c r="C10" i="14"/>
  <c r="C9" i="14"/>
  <c r="C8" i="14"/>
  <c r="C7" i="14"/>
  <c r="C6" i="14"/>
  <c r="C16" i="9"/>
  <c r="C15" i="9"/>
  <c r="C14" i="9"/>
  <c r="C13" i="9"/>
  <c r="C12" i="9"/>
  <c r="C11" i="9"/>
  <c r="C10" i="9"/>
  <c r="C9" i="9"/>
  <c r="C8" i="9"/>
  <c r="C7" i="9"/>
  <c r="C6" i="9"/>
  <c r="C16" i="8"/>
  <c r="C15" i="8"/>
  <c r="C14" i="8"/>
  <c r="C13" i="8"/>
  <c r="C12" i="8"/>
  <c r="C11" i="8"/>
  <c r="C10" i="8"/>
  <c r="C9" i="8"/>
  <c r="C8" i="8"/>
  <c r="C7" i="8"/>
  <c r="C6" i="8"/>
  <c r="F6" i="8" l="1"/>
  <c r="F16" i="8"/>
  <c r="F7" i="8"/>
  <c r="F8" i="8"/>
  <c r="F9" i="8"/>
  <c r="F10" i="8"/>
  <c r="F11" i="8"/>
  <c r="F12" i="8"/>
  <c r="F13" i="8"/>
  <c r="F14" i="8"/>
  <c r="F15" i="8"/>
  <c r="I21" i="14"/>
  <c r="H21" i="14"/>
  <c r="I20" i="14"/>
  <c r="H20" i="14"/>
  <c r="I19" i="14"/>
  <c r="H19" i="14"/>
  <c r="I18" i="14"/>
  <c r="H18" i="14"/>
  <c r="I17" i="14"/>
  <c r="H17" i="14"/>
  <c r="I16" i="14"/>
  <c r="H16" i="14"/>
  <c r="I15" i="14"/>
  <c r="H15" i="14"/>
  <c r="I14" i="14"/>
  <c r="H14" i="14"/>
  <c r="I13" i="14"/>
  <c r="H13" i="14"/>
  <c r="I12" i="14"/>
  <c r="H12" i="14"/>
  <c r="I11" i="14"/>
  <c r="H11" i="14"/>
  <c r="I10" i="14"/>
  <c r="H10" i="14"/>
  <c r="I9" i="14"/>
  <c r="H9" i="14"/>
  <c r="I8" i="14"/>
  <c r="H8" i="14"/>
  <c r="I7" i="14"/>
  <c r="H7" i="14"/>
  <c r="I6" i="14"/>
  <c r="H6" i="14"/>
  <c r="G24" i="14" s="1"/>
  <c r="I21" i="9"/>
  <c r="I20" i="9"/>
  <c r="I19" i="9"/>
  <c r="I18" i="9"/>
  <c r="I17" i="9"/>
  <c r="I16" i="9"/>
  <c r="I15" i="9"/>
  <c r="I14" i="9"/>
  <c r="I13" i="9"/>
  <c r="I12" i="9"/>
  <c r="F12" i="9" s="1"/>
  <c r="I11" i="9"/>
  <c r="I10" i="9"/>
  <c r="I9" i="9"/>
  <c r="I8" i="9"/>
  <c r="I7" i="9"/>
  <c r="I6" i="9"/>
  <c r="H6" i="9"/>
  <c r="H7" i="9"/>
  <c r="F7" i="9" s="1"/>
  <c r="H8" i="9"/>
  <c r="H9" i="9"/>
  <c r="H10" i="9"/>
  <c r="H11" i="9"/>
  <c r="H12" i="9"/>
  <c r="H13" i="9"/>
  <c r="H14" i="9"/>
  <c r="H15" i="9"/>
  <c r="F15" i="9" s="1"/>
  <c r="H16" i="9"/>
  <c r="H17" i="9"/>
  <c r="H18" i="9"/>
  <c r="H19" i="9"/>
  <c r="H20" i="9"/>
  <c r="H21" i="9"/>
  <c r="F11" i="9" l="1"/>
  <c r="F8" i="9"/>
  <c r="F16" i="9"/>
  <c r="G25" i="14"/>
  <c r="H25" i="14" s="1"/>
  <c r="F13" i="14"/>
  <c r="F9" i="14"/>
  <c r="F15" i="14"/>
  <c r="F11" i="14"/>
  <c r="F7" i="14"/>
  <c r="F6" i="14"/>
  <c r="F10" i="9"/>
  <c r="F9" i="9"/>
  <c r="F14" i="14"/>
  <c r="F10" i="14"/>
  <c r="F12" i="14"/>
  <c r="F16" i="14"/>
  <c r="F13" i="9"/>
  <c r="F14" i="9"/>
  <c r="F6" i="9"/>
  <c r="F8" i="14"/>
  <c r="K6" i="9"/>
  <c r="K7" i="9"/>
  <c r="K8" i="9"/>
  <c r="K9" i="9"/>
  <c r="K10" i="9"/>
  <c r="K11" i="9"/>
  <c r="K12" i="9"/>
  <c r="K13" i="9"/>
  <c r="K14" i="9"/>
  <c r="K15" i="9"/>
  <c r="K16" i="9"/>
  <c r="K16" i="14"/>
  <c r="K15" i="14"/>
  <c r="K14" i="14"/>
  <c r="K13" i="14"/>
  <c r="K12" i="14"/>
  <c r="K11" i="14"/>
  <c r="K10" i="14"/>
  <c r="K9" i="14"/>
  <c r="K8" i="14"/>
  <c r="K7" i="14"/>
  <c r="K6" i="14"/>
  <c r="K7" i="8"/>
  <c r="K8" i="8"/>
  <c r="K9" i="8"/>
  <c r="K10" i="8"/>
  <c r="K11" i="8"/>
  <c r="K12" i="8"/>
  <c r="K13" i="8"/>
  <c r="K14" i="8"/>
  <c r="K15" i="8"/>
  <c r="K16" i="8"/>
  <c r="K6" i="8"/>
</calcChain>
</file>

<file path=xl/sharedStrings.xml><?xml version="1.0" encoding="utf-8"?>
<sst xmlns="http://schemas.openxmlformats.org/spreadsheetml/2006/main" count="648" uniqueCount="161">
  <si>
    <t xml:space="preserve"> AmRest Holdings SE Standalone Selected Financial Data</t>
  </si>
  <si>
    <t>in EURm</t>
  </si>
  <si>
    <t>Q2</t>
  </si>
  <si>
    <t>Q1</t>
  </si>
  <si>
    <t>FY 2020</t>
  </si>
  <si>
    <t>Q4</t>
  </si>
  <si>
    <t>Q3</t>
  </si>
  <si>
    <t>FY 2019</t>
  </si>
  <si>
    <t>FY 2018</t>
  </si>
  <si>
    <t>FY 2017</t>
  </si>
  <si>
    <t>FY 2016</t>
  </si>
  <si>
    <t>FY 2015</t>
  </si>
  <si>
    <t>FY 2014</t>
  </si>
  <si>
    <t>FY 2013</t>
  </si>
  <si>
    <t>Sales</t>
  </si>
  <si>
    <t>-</t>
  </si>
  <si>
    <t>Operating profit</t>
  </si>
  <si>
    <t>Profit before tax</t>
  </si>
  <si>
    <t>Net profit</t>
  </si>
  <si>
    <t>Cash flows from operating activities</t>
  </si>
  <si>
    <t>Cash flows from investing activities</t>
  </si>
  <si>
    <t>Cash flows from financing activities</t>
  </si>
  <si>
    <t>Net change in cash and cash equivalents</t>
  </si>
  <si>
    <t>Total assets</t>
  </si>
  <si>
    <t>Total liabilities and provisions</t>
  </si>
  <si>
    <t>Long-term liabilities</t>
  </si>
  <si>
    <t>Short-term liabilities</t>
  </si>
  <si>
    <t>Total equity</t>
  </si>
  <si>
    <t>Share capital</t>
  </si>
  <si>
    <t>Data for 2017 and as at 31.12.2017 present unaudited financial data prepared in accordance with Spanish accounting standards and have been prepared in EUR.</t>
  </si>
  <si>
    <t>The financial data for the years 2013-2016 have been converted from PLN to EUR based on the audited financial statements prepared in accordance with the International Financial Reporting Standards.</t>
  </si>
  <si>
    <t>Revenue</t>
  </si>
  <si>
    <t>EBITDA</t>
  </si>
  <si>
    <t>EBITDA*</t>
  </si>
  <si>
    <t>Operating profit (EBIT)</t>
  </si>
  <si>
    <t>Net profit attributable to non-controlling interests</t>
  </si>
  <si>
    <t>Net profit attributable to equity holders of the parent</t>
  </si>
  <si>
    <t>Total cash flows, net</t>
  </si>
  <si>
    <t>1 034.6</t>
  </si>
  <si>
    <t>1 027.3</t>
  </si>
  <si>
    <t xml:space="preserve">Total liabilities </t>
  </si>
  <si>
    <t xml:space="preserve">Long-term liabilities </t>
  </si>
  <si>
    <t>Equity attributable to shareholders of the parent</t>
  </si>
  <si>
    <t xml:space="preserve">Non-controlling interests </t>
  </si>
  <si>
    <t>Non-controlling interests</t>
  </si>
  <si>
    <t xml:space="preserve">Total equity </t>
  </si>
  <si>
    <t>Average weighted number of ordinary shares in issue</t>
  </si>
  <si>
    <t>Average weighted number of ordinary shares for diluted earnings per shares</t>
  </si>
  <si>
    <t>Basic earnings per share (EUR)</t>
  </si>
  <si>
    <t>Diluted earnings per share (EUR)</t>
  </si>
  <si>
    <t>Declared or paid dividend per share</t>
  </si>
  <si>
    <t>*EBITDA = Operating profit less amortization, depreciation and impairments</t>
  </si>
  <si>
    <t>YTD</t>
  </si>
  <si>
    <t xml:space="preserve"> </t>
  </si>
  <si>
    <t>(2016M03) March</t>
  </si>
  <si>
    <t>(2016M06) June</t>
  </si>
  <si>
    <t>(2016M09) September</t>
  </si>
  <si>
    <t>(2016M12) December</t>
  </si>
  <si>
    <t>(2017M03) March</t>
  </si>
  <si>
    <t>(2017M06) June</t>
  </si>
  <si>
    <t>(2017M09) September</t>
  </si>
  <si>
    <t>(2017M12) December</t>
  </si>
  <si>
    <t>(2018M03) March</t>
  </si>
  <si>
    <t>(2018M06) June</t>
  </si>
  <si>
    <t>(2018M09) September</t>
  </si>
  <si>
    <t>(2018M12) December</t>
  </si>
  <si>
    <t>(R1.1.) Net revenue (+)</t>
  </si>
  <si>
    <t>(R.C) Profit/(loss) from operations (+)</t>
  </si>
  <si>
    <t>(R.D) Profit/(loss) before tax (+)</t>
  </si>
  <si>
    <t>(R.F) Profit/(loss) for the period (+)</t>
  </si>
  <si>
    <t>(3013100000) Profit/(loss)  attributable to non-controlling interest</t>
  </si>
  <si>
    <t>(R) P&amp;L (+)</t>
  </si>
  <si>
    <t>(EBITDA) EBITDA</t>
  </si>
  <si>
    <t>[mEUR]</t>
  </si>
  <si>
    <t>OPERATING FIGURES</t>
  </si>
  <si>
    <t>BALANCE SHEET</t>
  </si>
  <si>
    <t>Revenue </t>
  </si>
  <si>
    <t>EBITDA* </t>
  </si>
  <si>
    <t>Profit/(loss) from operations </t>
  </si>
  <si>
    <t>Profit/(loss) before tax </t>
  </si>
  <si>
    <t>Net profit/(loss) </t>
  </si>
  <si>
    <t>Net profit/(loss) attributable to non-controlling interests </t>
  </si>
  <si>
    <t>Net profit/(loss) attributable to equity holders of the parent </t>
  </si>
  <si>
    <t>Cash flows from operating activities </t>
  </si>
  <si>
    <t>Cash flows from investing activities </t>
  </si>
  <si>
    <t>Cash flows from financing activities </t>
  </si>
  <si>
    <t>Total cash flows, net </t>
  </si>
  <si>
    <t>Basic earnings per share (EUR) </t>
  </si>
  <si>
    <t>Diluted earnings per share (EUR) </t>
  </si>
  <si>
    <t>Declared or paid dividend per share </t>
  </si>
  <si>
    <t>Weighted average number of ordinary shares for basic EPS**  </t>
  </si>
  <si>
    <t>** In thousands of shares; Adjusted historically for share split 1:10 in October 2018</t>
  </si>
  <si>
    <t>Weighted average number of ordinary shares for diluted EPS** </t>
  </si>
  <si>
    <t>Total liabilities</t>
  </si>
  <si>
    <t>DANE OPERACYJNE</t>
  </si>
  <si>
    <t>BILANS</t>
  </si>
  <si>
    <t>Przychody</t>
  </si>
  <si>
    <t>Zysk z działalności operacyjnej</t>
  </si>
  <si>
    <t>Zysk (strata)  brutto</t>
  </si>
  <si>
    <t>Zysk (strata)  netto</t>
  </si>
  <si>
    <t>Zysk (strata) netto przypadający na udziały niekontrolujące</t>
  </si>
  <si>
    <t>Zysk (strata) netto przypadający na akcjonariuszy jednostki dominującej</t>
  </si>
  <si>
    <t>Przepływy pieniężne netto z działalności operacyjnej</t>
  </si>
  <si>
    <t>Przepływy pieniężne netto z działalności inwestycyjnej</t>
  </si>
  <si>
    <t>Przepływy pieniężne netto z działalności finansowej</t>
  </si>
  <si>
    <t>Przepływy pieniężne netto, razem</t>
  </si>
  <si>
    <t>Podstawowy zyska na jedną akcje zwykłą (w euro)</t>
  </si>
  <si>
    <t>Rozwodniony zysk na jedną akcję zwykłą (w euro)</t>
  </si>
  <si>
    <t xml:space="preserve">Zadeklarowana lub wypłacona dywidenda na jedną akcję </t>
  </si>
  <si>
    <t>Średnia ważona liczba akcji do wyliczenia rozwodnionego zysku na akcję** </t>
  </si>
  <si>
    <t>Średnia ważona liczba akcji zwykłych**  </t>
  </si>
  <si>
    <t>** W tysiącach akcji; Skorygowane historycznie o split akcji 1:10 w październiku 2018 r.</t>
  </si>
  <si>
    <t>Wybrane dane finansowe</t>
  </si>
  <si>
    <t>Selected Financial Data</t>
  </si>
  <si>
    <t>*EBITDA = zysk operacyjny pomniejszony o deprecjację, amortyzację i utratę wartości aktywów</t>
  </si>
  <si>
    <t>Aktywa razem</t>
  </si>
  <si>
    <t>Zobowiązania długoterminowe</t>
  </si>
  <si>
    <t>Zobowiązania krótkoterminowe</t>
  </si>
  <si>
    <t>Kapitał własny przypadający akcjonariuszom jednostki dominujacej</t>
  </si>
  <si>
    <t xml:space="preserve">Udziały niekontrolujące </t>
  </si>
  <si>
    <t>Kapitał własny razem</t>
  </si>
  <si>
    <t>Kapitał zakładowy</t>
  </si>
  <si>
    <t>Zobowiązania razem</t>
  </si>
  <si>
    <t xml:space="preserve">Total activo </t>
  </si>
  <si>
    <t xml:space="preserve">Total pasivo </t>
  </si>
  <si>
    <t xml:space="preserve">Pasivo no corriente </t>
  </si>
  <si>
    <t xml:space="preserve">Pasivo corriente </t>
  </si>
  <si>
    <t xml:space="preserve">Patrimonio atribuido a tenedores de instrumentos de patrimonio neto de la dominante </t>
  </si>
  <si>
    <t xml:space="preserve">Participaciones no dominantes </t>
  </si>
  <si>
    <t xml:space="preserve">Total patrimonio neto </t>
  </si>
  <si>
    <t xml:space="preserve">Capital social </t>
  </si>
  <si>
    <t>T2</t>
  </si>
  <si>
    <t>T1</t>
  </si>
  <si>
    <t>Importe neto de la cifra de negocios  </t>
  </si>
  <si>
    <t>EBITDA*  </t>
  </si>
  <si>
    <t>Resultado de explotación  </t>
  </si>
  <si>
    <t>Resultado antes de impuestos  </t>
  </si>
  <si>
    <t>Resultado neto  </t>
  </si>
  <si>
    <t>Resultado neto atribuible a participaciones no dominantes  </t>
  </si>
  <si>
    <t>Resultado neto atribuible a los tenedores de instrumentos de patrimonio de la dominante  </t>
  </si>
  <si>
    <t>Flujos de efectivo de las actividades de explotación  </t>
  </si>
  <si>
    <t>Flujos de efectivo de las actividades de inversión  </t>
  </si>
  <si>
    <t>Flujos de efectivo de las actividades de financiación  </t>
  </si>
  <si>
    <t>Total flujos de efectivo, neto  </t>
  </si>
  <si>
    <t>Ganancias por acción básicas (EUR)  </t>
  </si>
  <si>
    <t>Ganancias por acción diluidas (EUR)  </t>
  </si>
  <si>
    <t>Dividendo declarado o pagado por acción  </t>
  </si>
  <si>
    <t>Número medio ponderado de acciones ordinarias para GPA básicas**</t>
  </si>
  <si>
    <t>Número medio ponderado de acciones ordinarias para GPA diluidas**</t>
  </si>
  <si>
    <t>*EBITDA: resultado de explotación, excluyendo amortización, depreciación y costes de deterioros</t>
  </si>
  <si>
    <t>** En miles de acciones; Ajustado históricamente por el desdoblamiento de acciones 1:10 en octubre de 2018</t>
  </si>
  <si>
    <t>BALANCE</t>
  </si>
  <si>
    <t>CIFRAS OPERATIVAS</t>
  </si>
  <si>
    <t>Información financiera</t>
  </si>
  <si>
    <t>T3</t>
  </si>
  <si>
    <t>T4</t>
  </si>
  <si>
    <t>FY 2021</t>
  </si>
  <si>
    <t>YTD***</t>
  </si>
  <si>
    <t>*** Dane różnią się od tych opublikowanych jako liczby FY w raporcie rocznym za 2023 rok, ponieważ nie wyłączają wyników biznesu w Rosji.</t>
  </si>
  <si>
    <t>*** The figures differ from those published as FY numbers in the 2023 Annual Report, as they do not exclude the results of the business in Russia.</t>
  </si>
  <si>
    <t>*** Las cifras difieren de las publicadas como cifras anuales en el Informe Anual 2023, porque no excluyen los resultados del negocio en Rusia.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</si>
</sst>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#,##0;\(#,##0\);\-"/>
    <numFmt numFmtId="166" formatCode="dd\-mm\-yy;@"/>
    <numFmt numFmtId="167" formatCode="0.0%"/>
  </numFmts>
  <fonts count="10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10"/>
      <name val="Arial CE"/>
      <charset val="238"/>
    </font>
    <font>
      <sz val="11"/>
      <color theme="1"/>
      <name val="Calibri"/>
      <family val="2"/>
      <scheme val="minor"/>
    </font>
    <font>
      <sz val="8"/>
      <color rgb="FF000000"/>
      <name val="Arial"/>
      <family val="2"/>
      <charset val="238"/>
    </font>
    <font>
      <sz val="8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2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EFAB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9" fontId="8" fillId="0" borderId="0" applyFont="0" applyFill="0" applyBorder="0" applyAlignment="0" applyProtection="0"/>
    <xf numFmtId="0" fontId="9" fillId="0" borderId="0" applyBorder="0">
      <alignment wrapText="1"/>
    </xf>
  </cellStyleXfs>
  <cellXfs count="43">
    <xf numFmtId="0" fontId="0" fillId="0" borderId="0" xfId="0"/>
    <xf numFmtId="0" fontId="2" fillId="2" borderId="1" xfId="0" applyFont="1" applyFill="1" applyBorder="1"/>
    <xf numFmtId="0" fontId="0" fillId="4" borderId="1" xfId="0" applyFill="1" applyBorder="1"/>
    <xf numFmtId="4" fontId="0" fillId="0" borderId="1" xfId="0" applyNumberFormat="1" applyBorder="1" applyAlignment="1">
      <alignment horizontal="center"/>
    </xf>
    <xf numFmtId="0" fontId="3" fillId="0" borderId="0" xfId="0" quotePrefix="1" applyFont="1" applyAlignment="1">
      <alignment vertical="center"/>
    </xf>
    <xf numFmtId="3" fontId="0" fillId="0" borderId="0" xfId="0" applyNumberFormat="1"/>
    <xf numFmtId="4" fontId="0" fillId="0" borderId="0" xfId="0" applyNumberFormat="1"/>
    <xf numFmtId="0" fontId="2" fillId="2" borderId="1" xfId="0" applyFont="1" applyFill="1" applyBorder="1" applyAlignment="1">
      <alignment horizontal="center" wrapText="1"/>
    </xf>
    <xf numFmtId="164" fontId="0" fillId="0" borderId="0" xfId="0" applyNumberFormat="1"/>
    <xf numFmtId="0" fontId="0" fillId="4" borderId="1" xfId="0" applyFill="1" applyBorder="1" applyAlignment="1">
      <alignment wrapText="1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14" fontId="2" fillId="2" borderId="1" xfId="0" applyNumberFormat="1" applyFont="1" applyFill="1" applyBorder="1" applyAlignment="1">
      <alignment horizontal="center" wrapText="1"/>
    </xf>
    <xf numFmtId="164" fontId="0" fillId="0" borderId="1" xfId="0" applyNumberFormat="1" applyBorder="1" applyAlignment="1">
      <alignment horizontal="center"/>
    </xf>
    <xf numFmtId="0" fontId="0" fillId="4" borderId="1" xfId="0" applyFill="1" applyBorder="1" applyAlignment="1">
      <alignment horizontal="center"/>
    </xf>
    <xf numFmtId="165" fontId="6" fillId="0" borderId="5" xfId="0" applyNumberFormat="1" applyFont="1" applyBorder="1" applyAlignment="1">
      <alignment horizontal="left" vertical="center"/>
    </xf>
    <xf numFmtId="165" fontId="7" fillId="0" borderId="5" xfId="0" applyNumberFormat="1" applyFont="1" applyBorder="1" applyAlignment="1">
      <alignment horizontal="left" vertical="center"/>
    </xf>
    <xf numFmtId="0" fontId="0" fillId="0" borderId="5" xfId="0" applyBorder="1"/>
    <xf numFmtId="165" fontId="6" fillId="0" borderId="0" xfId="0" applyNumberFormat="1" applyFont="1" applyAlignment="1">
      <alignment horizontal="left" vertical="center"/>
    </xf>
    <xf numFmtId="0" fontId="0" fillId="0" borderId="0" xfId="0" applyAlignment="1">
      <alignment horizontal="center"/>
    </xf>
    <xf numFmtId="164" fontId="0" fillId="5" borderId="1" xfId="0" applyNumberFormat="1" applyFill="1" applyBorder="1" applyAlignment="1">
      <alignment horizontal="center"/>
    </xf>
    <xf numFmtId="164" fontId="0" fillId="0" borderId="0" xfId="0" applyNumberFormat="1" applyAlignment="1">
      <alignment horizontal="center"/>
    </xf>
    <xf numFmtId="166" fontId="2" fillId="0" borderId="0" xfId="0" applyNumberFormat="1" applyFont="1" applyAlignment="1">
      <alignment horizontal="center" wrapText="1"/>
    </xf>
    <xf numFmtId="4" fontId="0" fillId="5" borderId="1" xfId="0" applyNumberFormat="1" applyFill="1" applyBorder="1" applyAlignment="1">
      <alignment horizontal="center"/>
    </xf>
    <xf numFmtId="0" fontId="2" fillId="0" borderId="0" xfId="0" applyFont="1"/>
    <xf numFmtId="3" fontId="0" fillId="0" borderId="1" xfId="0" applyNumberFormat="1" applyBorder="1" applyAlignment="1">
      <alignment horizontal="center"/>
    </xf>
    <xf numFmtId="3" fontId="0" fillId="5" borderId="1" xfId="0" applyNumberFormat="1" applyFill="1" applyBorder="1" applyAlignment="1">
      <alignment horizontal="center"/>
    </xf>
    <xf numFmtId="164" fontId="0" fillId="0" borderId="1" xfId="0" quotePrefix="1" applyNumberFormat="1" applyBorder="1" applyAlignment="1">
      <alignment horizontal="center"/>
    </xf>
    <xf numFmtId="167" fontId="0" fillId="0" borderId="0" xfId="2" applyNumberFormat="1" applyFont="1"/>
    <xf numFmtId="10" fontId="0" fillId="0" borderId="0" xfId="2" applyNumberFormat="1" applyFont="1"/>
    <xf numFmtId="164" fontId="3" fillId="0" borderId="0" xfId="0" applyNumberFormat="1" applyFont="1" applyAlignment="1">
      <alignment vertical="center"/>
    </xf>
    <xf numFmtId="0" fontId="1" fillId="3" borderId="0" xfId="0" applyFont="1" applyFill="1" applyAlignment="1">
      <alignment horizontal="left" vertical="center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1" fillId="6" borderId="0" xfId="0" applyFont="1" applyFill="1" applyAlignment="1">
      <alignment horizontal="left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wrapText="1"/>
    </xf>
    <xf numFmtId="0" fontId="2" fillId="2" borderId="7" xfId="0" applyFont="1" applyFill="1" applyBorder="1" applyAlignment="1">
      <alignment horizontal="center" wrapText="1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</cellXfs>
  <cellStyles count="4">
    <cellStyle name="Normal" xfId="3" xr:uid="{5B61165F-7FD6-4763-B7B2-33C1755AEDE5}"/>
    <cellStyle name="Normalny" xfId="0" builtinId="0"/>
    <cellStyle name="Normalny 2" xfId="1" xr:uid="{80110EC5-41FB-406C-9FC5-1073E2044097}"/>
    <cellStyle name="Procentowy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37705D-5D38-47DD-AAAD-C0A0D44AA97C}">
  <sheetPr>
    <pageSetUpPr fitToPage="1"/>
  </sheetPr>
  <dimension ref="B2:AH57"/>
  <sheetViews>
    <sheetView showGridLines="0" zoomScaleNormal="100" workbookViewId="0">
      <selection activeCell="Q26" sqref="Q26"/>
    </sheetView>
  </sheetViews>
  <sheetFormatPr defaultColWidth="8.7265625" defaultRowHeight="14.5" x14ac:dyDescent="0.35"/>
  <cols>
    <col min="2" max="2" width="53.81640625" customWidth="1"/>
    <col min="3" max="9" width="14.453125" customWidth="1"/>
    <col min="10" max="10" width="14.26953125" customWidth="1"/>
    <col min="11" max="14" width="14.453125" customWidth="1"/>
    <col min="15" max="15" width="14.26953125" customWidth="1"/>
    <col min="16" max="19" width="14.453125" customWidth="1"/>
    <col min="20" max="20" width="14.26953125" customWidth="1"/>
    <col min="21" max="24" width="14.453125" customWidth="1"/>
    <col min="25" max="25" width="14.81640625" customWidth="1"/>
    <col min="26" max="29" width="14.453125" customWidth="1"/>
    <col min="30" max="31" width="14.26953125" customWidth="1"/>
    <col min="32" max="32" width="13.81640625" customWidth="1"/>
    <col min="33" max="33" width="22.54296875" customWidth="1"/>
  </cols>
  <sheetData>
    <row r="2" spans="2:32" ht="15.5" x14ac:dyDescent="0.35">
      <c r="B2" s="31" t="s">
        <v>0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</row>
    <row r="4" spans="2:32" x14ac:dyDescent="0.35">
      <c r="C4" s="32">
        <v>2021</v>
      </c>
      <c r="D4" s="33"/>
      <c r="E4" s="32">
        <v>2020</v>
      </c>
      <c r="F4" s="34"/>
      <c r="G4" s="34"/>
      <c r="H4" s="34"/>
      <c r="I4" s="33"/>
      <c r="J4" s="32">
        <v>2019</v>
      </c>
      <c r="K4" s="34"/>
      <c r="L4" s="34"/>
      <c r="M4" s="34"/>
      <c r="N4" s="33"/>
      <c r="O4" s="32">
        <v>2018</v>
      </c>
      <c r="P4" s="34"/>
      <c r="Q4" s="34"/>
      <c r="R4" s="34"/>
      <c r="S4" s="33"/>
      <c r="T4" s="32">
        <v>2017</v>
      </c>
      <c r="U4" s="34"/>
      <c r="V4" s="34"/>
      <c r="W4" s="34"/>
      <c r="X4" s="33"/>
      <c r="Y4" s="32">
        <v>2016</v>
      </c>
      <c r="Z4" s="34"/>
      <c r="AA4" s="34"/>
      <c r="AB4" s="34"/>
      <c r="AC4" s="33"/>
    </row>
    <row r="5" spans="2:32" x14ac:dyDescent="0.35">
      <c r="B5" s="1" t="s">
        <v>1</v>
      </c>
      <c r="C5" s="7" t="s">
        <v>2</v>
      </c>
      <c r="D5" s="7" t="s">
        <v>3</v>
      </c>
      <c r="E5" s="7" t="s">
        <v>4</v>
      </c>
      <c r="F5" s="7" t="s">
        <v>5</v>
      </c>
      <c r="G5" s="7" t="s">
        <v>6</v>
      </c>
      <c r="H5" s="7" t="s">
        <v>2</v>
      </c>
      <c r="I5" s="7" t="s">
        <v>3</v>
      </c>
      <c r="J5" s="7" t="s">
        <v>7</v>
      </c>
      <c r="K5" s="7" t="s">
        <v>5</v>
      </c>
      <c r="L5" s="7" t="s">
        <v>6</v>
      </c>
      <c r="M5" s="7" t="s">
        <v>2</v>
      </c>
      <c r="N5" s="7" t="s">
        <v>3</v>
      </c>
      <c r="O5" s="7" t="s">
        <v>8</v>
      </c>
      <c r="P5" s="7" t="s">
        <v>5</v>
      </c>
      <c r="Q5" s="7" t="s">
        <v>6</v>
      </c>
      <c r="R5" s="7" t="s">
        <v>2</v>
      </c>
      <c r="S5" s="7" t="s">
        <v>3</v>
      </c>
      <c r="T5" s="7" t="s">
        <v>9</v>
      </c>
      <c r="U5" s="7" t="s">
        <v>5</v>
      </c>
      <c r="V5" s="7" t="s">
        <v>6</v>
      </c>
      <c r="W5" s="7" t="s">
        <v>2</v>
      </c>
      <c r="X5" s="7" t="s">
        <v>3</v>
      </c>
      <c r="Y5" s="7" t="s">
        <v>10</v>
      </c>
      <c r="Z5" s="7" t="s">
        <v>5</v>
      </c>
      <c r="AA5" s="7" t="s">
        <v>6</v>
      </c>
      <c r="AB5" s="7" t="s">
        <v>2</v>
      </c>
      <c r="AC5" s="7" t="s">
        <v>3</v>
      </c>
      <c r="AD5" s="7" t="s">
        <v>11</v>
      </c>
      <c r="AE5" s="7" t="s">
        <v>12</v>
      </c>
      <c r="AF5" s="7" t="s">
        <v>13</v>
      </c>
    </row>
    <row r="6" spans="2:32" x14ac:dyDescent="0.35">
      <c r="B6" s="2" t="s">
        <v>14</v>
      </c>
      <c r="C6" s="2"/>
      <c r="D6" s="2"/>
      <c r="E6" s="2"/>
      <c r="F6" s="2"/>
      <c r="G6" s="2"/>
      <c r="H6" s="2"/>
      <c r="I6" s="2"/>
      <c r="J6" s="3" t="s">
        <v>15</v>
      </c>
      <c r="K6" s="2"/>
      <c r="L6" s="2"/>
      <c r="M6" s="2"/>
      <c r="N6" s="2"/>
      <c r="O6" s="3" t="s">
        <v>15</v>
      </c>
      <c r="P6" s="14"/>
      <c r="Q6" s="14"/>
      <c r="R6" s="14"/>
      <c r="S6" s="14"/>
      <c r="T6" s="3" t="s">
        <v>15</v>
      </c>
      <c r="U6" s="14"/>
      <c r="V6" s="14"/>
      <c r="W6" s="14"/>
      <c r="X6" s="14"/>
      <c r="Y6" s="3" t="s">
        <v>15</v>
      </c>
      <c r="Z6" s="14"/>
      <c r="AA6" s="14"/>
      <c r="AB6" s="14"/>
      <c r="AC6" s="14"/>
      <c r="AD6" s="3" t="s">
        <v>15</v>
      </c>
      <c r="AE6" s="3" t="s">
        <v>15</v>
      </c>
      <c r="AF6" s="3" t="s">
        <v>15</v>
      </c>
    </row>
    <row r="7" spans="2:32" x14ac:dyDescent="0.35">
      <c r="B7" s="2" t="s">
        <v>16</v>
      </c>
      <c r="C7" s="2"/>
      <c r="D7" s="2"/>
      <c r="E7" s="2"/>
      <c r="F7" s="2"/>
      <c r="G7" s="2"/>
      <c r="H7" s="2"/>
      <c r="I7" s="2"/>
      <c r="J7" s="13">
        <v>35.1</v>
      </c>
      <c r="K7" s="2"/>
      <c r="L7" s="2"/>
      <c r="M7" s="2"/>
      <c r="N7" s="2"/>
      <c r="O7" s="13">
        <v>7.4</v>
      </c>
      <c r="P7" s="14"/>
      <c r="Q7" s="14"/>
      <c r="R7" s="14"/>
      <c r="S7" s="14"/>
      <c r="T7" s="13">
        <v>3.64</v>
      </c>
      <c r="U7" s="14"/>
      <c r="V7" s="14"/>
      <c r="W7" s="14"/>
      <c r="X7" s="14"/>
      <c r="Y7" s="13">
        <v>5.92</v>
      </c>
      <c r="Z7" s="14"/>
      <c r="AA7" s="14"/>
      <c r="AB7" s="14"/>
      <c r="AC7" s="14"/>
      <c r="AD7" s="13">
        <v>-1.01</v>
      </c>
      <c r="AE7" s="13">
        <v>-5.74</v>
      </c>
      <c r="AF7" s="3">
        <v>-0.05</v>
      </c>
    </row>
    <row r="8" spans="2:32" x14ac:dyDescent="0.35">
      <c r="B8" s="2" t="s">
        <v>17</v>
      </c>
      <c r="C8" s="2"/>
      <c r="D8" s="2"/>
      <c r="E8" s="2"/>
      <c r="F8" s="2"/>
      <c r="G8" s="2"/>
      <c r="H8" s="2"/>
      <c r="I8" s="2"/>
      <c r="J8" s="13">
        <v>23.6</v>
      </c>
      <c r="K8" s="2"/>
      <c r="L8" s="2"/>
      <c r="M8" s="2"/>
      <c r="N8" s="2"/>
      <c r="O8" s="13">
        <v>2.71</v>
      </c>
      <c r="P8" s="14"/>
      <c r="Q8" s="14"/>
      <c r="R8" s="14"/>
      <c r="S8" s="14"/>
      <c r="T8" s="13">
        <v>10.11</v>
      </c>
      <c r="U8" s="14"/>
      <c r="V8" s="14"/>
      <c r="W8" s="14"/>
      <c r="X8" s="14"/>
      <c r="Y8" s="13">
        <v>10.59</v>
      </c>
      <c r="Z8" s="14"/>
      <c r="AA8" s="14"/>
      <c r="AB8" s="14"/>
      <c r="AC8" s="14"/>
      <c r="AD8" s="13">
        <v>0.28999999999999998</v>
      </c>
      <c r="AE8" s="13">
        <v>-4.9000000000000004</v>
      </c>
      <c r="AF8" s="13">
        <v>1.51</v>
      </c>
    </row>
    <row r="9" spans="2:32" x14ac:dyDescent="0.35">
      <c r="B9" s="2" t="s">
        <v>18</v>
      </c>
      <c r="C9" s="2"/>
      <c r="D9" s="2"/>
      <c r="E9" s="2"/>
      <c r="F9" s="2"/>
      <c r="G9" s="2"/>
      <c r="H9" s="2"/>
      <c r="I9" s="2"/>
      <c r="J9" s="13">
        <v>25.8</v>
      </c>
      <c r="K9" s="2"/>
      <c r="L9" s="2"/>
      <c r="M9" s="2"/>
      <c r="N9" s="2"/>
      <c r="O9" s="13">
        <v>4.08</v>
      </c>
      <c r="P9" s="14"/>
      <c r="Q9" s="14"/>
      <c r="R9" s="14"/>
      <c r="S9" s="14"/>
      <c r="T9" s="13">
        <v>10.57</v>
      </c>
      <c r="U9" s="14"/>
      <c r="V9" s="14"/>
      <c r="W9" s="14"/>
      <c r="X9" s="14"/>
      <c r="Y9" s="13">
        <v>10.5</v>
      </c>
      <c r="Z9" s="14"/>
      <c r="AA9" s="14"/>
      <c r="AB9" s="14"/>
      <c r="AC9" s="14"/>
      <c r="AD9" s="13">
        <v>0.15</v>
      </c>
      <c r="AE9" s="13">
        <v>-5</v>
      </c>
      <c r="AF9" s="13">
        <v>1.63</v>
      </c>
    </row>
    <row r="10" spans="2:32" x14ac:dyDescent="0.35">
      <c r="B10" s="2" t="s">
        <v>19</v>
      </c>
      <c r="C10" s="2"/>
      <c r="D10" s="2"/>
      <c r="E10" s="2"/>
      <c r="F10" s="2"/>
      <c r="G10" s="2"/>
      <c r="H10" s="2"/>
      <c r="I10" s="2"/>
      <c r="J10" s="13">
        <v>-26.7</v>
      </c>
      <c r="K10" s="2"/>
      <c r="L10" s="2"/>
      <c r="M10" s="2"/>
      <c r="N10" s="2"/>
      <c r="O10" s="13">
        <v>-2</v>
      </c>
      <c r="P10" s="14"/>
      <c r="Q10" s="14"/>
      <c r="R10" s="14"/>
      <c r="S10" s="14"/>
      <c r="T10" s="13">
        <v>3.65</v>
      </c>
      <c r="U10" s="14"/>
      <c r="V10" s="14"/>
      <c r="W10" s="14"/>
      <c r="X10" s="14"/>
      <c r="Y10" s="13">
        <v>-4.0199999999999996</v>
      </c>
      <c r="Z10" s="14"/>
      <c r="AA10" s="14"/>
      <c r="AB10" s="14"/>
      <c r="AC10" s="14"/>
      <c r="AD10" s="13">
        <v>-1.35</v>
      </c>
      <c r="AE10" s="13">
        <v>-0.56000000000000005</v>
      </c>
      <c r="AF10" s="13">
        <v>6.02</v>
      </c>
    </row>
    <row r="11" spans="2:32" x14ac:dyDescent="0.35">
      <c r="B11" s="2" t="s">
        <v>20</v>
      </c>
      <c r="C11" s="2"/>
      <c r="D11" s="2"/>
      <c r="E11" s="2"/>
      <c r="F11" s="2"/>
      <c r="G11" s="2"/>
      <c r="H11" s="2"/>
      <c r="I11" s="2"/>
      <c r="J11" s="13">
        <v>-37.700000000000003</v>
      </c>
      <c r="K11" s="2"/>
      <c r="L11" s="2"/>
      <c r="M11" s="2"/>
      <c r="N11" s="2"/>
      <c r="O11" s="13">
        <v>-266.70999999999998</v>
      </c>
      <c r="P11" s="14"/>
      <c r="Q11" s="14"/>
      <c r="R11" s="14"/>
      <c r="S11" s="14"/>
      <c r="T11" s="13">
        <v>-76.930000000000007</v>
      </c>
      <c r="U11" s="14"/>
      <c r="V11" s="14"/>
      <c r="W11" s="14"/>
      <c r="X11" s="14"/>
      <c r="Y11" s="13">
        <v>1.54</v>
      </c>
      <c r="Z11" s="14"/>
      <c r="AA11" s="14"/>
      <c r="AB11" s="14"/>
      <c r="AC11" s="14"/>
      <c r="AD11" s="13">
        <v>11.4</v>
      </c>
      <c r="AE11" s="13">
        <v>-5.45</v>
      </c>
      <c r="AF11" s="13">
        <v>-33.22</v>
      </c>
    </row>
    <row r="12" spans="2:32" x14ac:dyDescent="0.35">
      <c r="B12" s="2" t="s">
        <v>21</v>
      </c>
      <c r="C12" s="2"/>
      <c r="D12" s="2"/>
      <c r="E12" s="2"/>
      <c r="F12" s="2"/>
      <c r="G12" s="2"/>
      <c r="H12" s="2"/>
      <c r="I12" s="2"/>
      <c r="J12" s="13">
        <v>51</v>
      </c>
      <c r="K12" s="2"/>
      <c r="L12" s="2"/>
      <c r="M12" s="2"/>
      <c r="N12" s="2"/>
      <c r="O12" s="13">
        <v>267.2</v>
      </c>
      <c r="P12" s="14"/>
      <c r="Q12" s="14"/>
      <c r="R12" s="14"/>
      <c r="S12" s="14"/>
      <c r="T12" s="13">
        <v>94.66</v>
      </c>
      <c r="U12" s="14"/>
      <c r="V12" s="14"/>
      <c r="W12" s="14"/>
      <c r="X12" s="14"/>
      <c r="Y12" s="13">
        <v>1.83</v>
      </c>
      <c r="Z12" s="14"/>
      <c r="AA12" s="14"/>
      <c r="AB12" s="14"/>
      <c r="AC12" s="14"/>
      <c r="AD12" s="13">
        <v>-7.17</v>
      </c>
      <c r="AE12" s="13">
        <v>-2.29</v>
      </c>
      <c r="AF12" s="13">
        <v>32.979999999999997</v>
      </c>
    </row>
    <row r="13" spans="2:32" x14ac:dyDescent="0.35">
      <c r="B13" s="2" t="s">
        <v>22</v>
      </c>
      <c r="C13" s="2"/>
      <c r="D13" s="2"/>
      <c r="E13" s="2"/>
      <c r="F13" s="2"/>
      <c r="G13" s="2"/>
      <c r="H13" s="2"/>
      <c r="I13" s="2"/>
      <c r="J13" s="13">
        <v>-13.4</v>
      </c>
      <c r="K13" s="2"/>
      <c r="L13" s="2"/>
      <c r="M13" s="2"/>
      <c r="N13" s="2"/>
      <c r="O13" s="13">
        <v>-1.5</v>
      </c>
      <c r="P13" s="14"/>
      <c r="Q13" s="14"/>
      <c r="R13" s="14"/>
      <c r="S13" s="14"/>
      <c r="T13" s="13">
        <v>21.38</v>
      </c>
      <c r="U13" s="14"/>
      <c r="V13" s="14"/>
      <c r="W13" s="14"/>
      <c r="X13" s="14"/>
      <c r="Y13" s="13">
        <v>-0.66</v>
      </c>
      <c r="Z13" s="14"/>
      <c r="AA13" s="14"/>
      <c r="AB13" s="14"/>
      <c r="AC13" s="14"/>
      <c r="AD13" s="13">
        <v>2.88</v>
      </c>
      <c r="AE13" s="13">
        <v>-8.3000000000000007</v>
      </c>
      <c r="AF13" s="13">
        <v>5.78</v>
      </c>
    </row>
    <row r="14" spans="2:32" x14ac:dyDescent="0.35">
      <c r="B14" s="1" t="s">
        <v>1</v>
      </c>
      <c r="C14" s="12">
        <v>44377</v>
      </c>
      <c r="D14" s="12">
        <v>44286</v>
      </c>
      <c r="E14" s="12">
        <v>44196</v>
      </c>
      <c r="F14" s="12">
        <v>44196</v>
      </c>
      <c r="G14" s="12">
        <v>44104</v>
      </c>
      <c r="H14" s="12">
        <v>44012</v>
      </c>
      <c r="I14" s="12">
        <v>43921</v>
      </c>
      <c r="J14" s="12">
        <v>43830</v>
      </c>
      <c r="K14" s="12">
        <v>43830</v>
      </c>
      <c r="L14" s="12">
        <v>43738</v>
      </c>
      <c r="M14" s="12">
        <v>43646</v>
      </c>
      <c r="N14" s="12">
        <v>43555</v>
      </c>
      <c r="O14" s="12">
        <v>43465</v>
      </c>
      <c r="P14" s="12">
        <v>43465</v>
      </c>
      <c r="Q14" s="12">
        <v>43373</v>
      </c>
      <c r="R14" s="12">
        <v>43281</v>
      </c>
      <c r="S14" s="12">
        <v>43190</v>
      </c>
      <c r="T14" s="12">
        <v>43100</v>
      </c>
      <c r="U14" s="12">
        <v>43100</v>
      </c>
      <c r="V14" s="12">
        <v>43008</v>
      </c>
      <c r="W14" s="12">
        <v>42916</v>
      </c>
      <c r="X14" s="12">
        <v>42825</v>
      </c>
      <c r="Y14" s="12">
        <v>42735</v>
      </c>
      <c r="Z14" s="12">
        <v>42735</v>
      </c>
      <c r="AA14" s="12">
        <v>42643</v>
      </c>
      <c r="AB14" s="12">
        <v>42551</v>
      </c>
      <c r="AC14" s="12">
        <v>42460</v>
      </c>
      <c r="AD14" s="12">
        <v>42369</v>
      </c>
      <c r="AE14" s="12">
        <v>42004</v>
      </c>
      <c r="AF14" s="12">
        <v>41639</v>
      </c>
    </row>
    <row r="15" spans="2:32" x14ac:dyDescent="0.35">
      <c r="B15" s="2" t="s">
        <v>23</v>
      </c>
      <c r="C15" s="2"/>
      <c r="D15" s="2"/>
      <c r="E15" s="2"/>
      <c r="F15" s="2"/>
      <c r="G15" s="2"/>
      <c r="H15" s="2"/>
      <c r="I15" s="2"/>
      <c r="J15" s="13">
        <v>747.1</v>
      </c>
      <c r="K15" s="2"/>
      <c r="L15" s="2"/>
      <c r="M15" s="2"/>
      <c r="N15" s="2"/>
      <c r="O15" s="13">
        <v>648.82000000000005</v>
      </c>
      <c r="P15" s="14"/>
      <c r="Q15" s="14"/>
      <c r="R15" s="14"/>
      <c r="S15" s="14"/>
      <c r="T15" s="13">
        <v>371.31</v>
      </c>
      <c r="U15" s="14"/>
      <c r="V15" s="14"/>
      <c r="W15" s="14"/>
      <c r="X15" s="14"/>
      <c r="Y15" s="13">
        <v>257.45999999999998</v>
      </c>
      <c r="Z15" s="14"/>
      <c r="AA15" s="14"/>
      <c r="AB15" s="14"/>
      <c r="AC15" s="14"/>
      <c r="AD15" s="13">
        <v>259.35000000000002</v>
      </c>
      <c r="AE15" s="13">
        <v>264.35000000000002</v>
      </c>
      <c r="AF15" s="13">
        <v>278.87</v>
      </c>
    </row>
    <row r="16" spans="2:32" x14ac:dyDescent="0.35">
      <c r="B16" s="2" t="s">
        <v>24</v>
      </c>
      <c r="C16" s="2"/>
      <c r="D16" s="2"/>
      <c r="E16" s="2"/>
      <c r="F16" s="2"/>
      <c r="G16" s="2"/>
      <c r="H16" s="2"/>
      <c r="I16" s="2"/>
      <c r="J16" s="13">
        <v>441.4</v>
      </c>
      <c r="K16" s="2"/>
      <c r="L16" s="2"/>
      <c r="M16" s="2"/>
      <c r="N16" s="2"/>
      <c r="O16" s="13">
        <v>380.7</v>
      </c>
      <c r="P16" s="14"/>
      <c r="Q16" s="14"/>
      <c r="R16" s="14"/>
      <c r="S16" s="14"/>
      <c r="T16" s="13">
        <v>174.24</v>
      </c>
      <c r="U16" s="14"/>
      <c r="V16" s="14"/>
      <c r="W16" s="14"/>
      <c r="X16" s="14"/>
      <c r="Y16" s="13">
        <v>67.88</v>
      </c>
      <c r="Z16" s="14"/>
      <c r="AA16" s="14"/>
      <c r="AB16" s="14"/>
      <c r="AC16" s="14"/>
      <c r="AD16" s="13">
        <v>71.459999999999994</v>
      </c>
      <c r="AE16" s="13">
        <v>74.040000000000006</v>
      </c>
      <c r="AF16" s="13">
        <v>70.63</v>
      </c>
    </row>
    <row r="17" spans="2:34" x14ac:dyDescent="0.35">
      <c r="B17" s="2" t="s">
        <v>25</v>
      </c>
      <c r="C17" s="2"/>
      <c r="D17" s="2"/>
      <c r="E17" s="2"/>
      <c r="F17" s="2"/>
      <c r="G17" s="2"/>
      <c r="H17" s="2"/>
      <c r="I17" s="2"/>
      <c r="J17" s="13">
        <v>403.7</v>
      </c>
      <c r="K17" s="2"/>
      <c r="L17" s="2"/>
      <c r="M17" s="2"/>
      <c r="N17" s="2"/>
      <c r="O17" s="13">
        <v>374.34</v>
      </c>
      <c r="P17" s="14"/>
      <c r="Q17" s="14"/>
      <c r="R17" s="14"/>
      <c r="S17" s="14"/>
      <c r="T17" s="13">
        <v>136.57</v>
      </c>
      <c r="U17" s="14"/>
      <c r="V17" s="14"/>
      <c r="W17" s="14"/>
      <c r="X17" s="14"/>
      <c r="Y17" s="13">
        <v>66.010000000000005</v>
      </c>
      <c r="Z17" s="14"/>
      <c r="AA17" s="14"/>
      <c r="AB17" s="14"/>
      <c r="AC17" s="14"/>
      <c r="AD17" s="13">
        <v>70.66</v>
      </c>
      <c r="AE17" s="13">
        <v>73.67</v>
      </c>
      <c r="AF17" s="13">
        <v>33.57</v>
      </c>
    </row>
    <row r="18" spans="2:34" x14ac:dyDescent="0.35">
      <c r="B18" s="2" t="s">
        <v>26</v>
      </c>
      <c r="C18" s="2"/>
      <c r="D18" s="2"/>
      <c r="E18" s="2"/>
      <c r="F18" s="2"/>
      <c r="G18" s="2"/>
      <c r="H18" s="2"/>
      <c r="I18" s="2"/>
      <c r="J18" s="13">
        <v>37.700000000000003</v>
      </c>
      <c r="K18" s="2"/>
      <c r="L18" s="2"/>
      <c r="M18" s="2"/>
      <c r="N18" s="2"/>
      <c r="O18" s="13">
        <v>6.4</v>
      </c>
      <c r="P18" s="14"/>
      <c r="Q18" s="14"/>
      <c r="R18" s="14"/>
      <c r="S18" s="14"/>
      <c r="T18" s="13">
        <v>37.67</v>
      </c>
      <c r="U18" s="14"/>
      <c r="V18" s="14"/>
      <c r="W18" s="14"/>
      <c r="X18" s="14"/>
      <c r="Y18" s="13">
        <v>1.87</v>
      </c>
      <c r="Z18" s="14"/>
      <c r="AA18" s="14"/>
      <c r="AB18" s="14"/>
      <c r="AC18" s="14"/>
      <c r="AD18" s="13">
        <v>0.8</v>
      </c>
      <c r="AE18" s="13">
        <v>0.38</v>
      </c>
      <c r="AF18" s="13">
        <v>37.06</v>
      </c>
    </row>
    <row r="19" spans="2:34" x14ac:dyDescent="0.35">
      <c r="B19" s="2" t="s">
        <v>27</v>
      </c>
      <c r="C19" s="2"/>
      <c r="D19" s="2"/>
      <c r="E19" s="2"/>
      <c r="F19" s="2"/>
      <c r="G19" s="2"/>
      <c r="H19" s="2"/>
      <c r="I19" s="2"/>
      <c r="J19" s="13">
        <v>305.7</v>
      </c>
      <c r="K19" s="2"/>
      <c r="L19" s="2"/>
      <c r="M19" s="2"/>
      <c r="N19" s="2"/>
      <c r="O19" s="13">
        <v>268.10000000000002</v>
      </c>
      <c r="P19" s="14"/>
      <c r="Q19" s="14"/>
      <c r="R19" s="14"/>
      <c r="S19" s="14"/>
      <c r="T19" s="13">
        <v>196.85</v>
      </c>
      <c r="U19" s="14"/>
      <c r="V19" s="14"/>
      <c r="W19" s="14"/>
      <c r="X19" s="14"/>
      <c r="Y19" s="13">
        <v>189.36</v>
      </c>
      <c r="Z19" s="14"/>
      <c r="AA19" s="14"/>
      <c r="AB19" s="14"/>
      <c r="AC19" s="14"/>
      <c r="AD19" s="13">
        <v>187.9</v>
      </c>
      <c r="AE19" s="13">
        <v>190.31</v>
      </c>
      <c r="AF19" s="13">
        <v>208.23</v>
      </c>
    </row>
    <row r="20" spans="2:34" x14ac:dyDescent="0.35">
      <c r="B20" s="2" t="s">
        <v>28</v>
      </c>
      <c r="C20" s="2"/>
      <c r="D20" s="2"/>
      <c r="E20" s="2"/>
      <c r="F20" s="2"/>
      <c r="G20" s="2"/>
      <c r="H20" s="2"/>
      <c r="I20" s="2"/>
      <c r="J20" s="13">
        <v>21.954999999999998</v>
      </c>
      <c r="K20" s="2"/>
      <c r="L20" s="2"/>
      <c r="M20" s="2"/>
      <c r="N20" s="2"/>
      <c r="O20" s="13">
        <v>21.96</v>
      </c>
      <c r="P20" s="14"/>
      <c r="Q20" s="14"/>
      <c r="R20" s="14"/>
      <c r="S20" s="14"/>
      <c r="T20" s="13">
        <v>0.21</v>
      </c>
      <c r="U20" s="14"/>
      <c r="V20" s="14"/>
      <c r="W20" s="14"/>
      <c r="X20" s="14"/>
      <c r="Y20" s="13">
        <v>0.21</v>
      </c>
      <c r="Z20" s="14"/>
      <c r="AA20" s="14"/>
      <c r="AB20" s="14"/>
      <c r="AC20" s="14"/>
      <c r="AD20" s="13">
        <v>0.21</v>
      </c>
      <c r="AE20" s="13">
        <v>0.21</v>
      </c>
      <c r="AF20" s="13">
        <v>0.21</v>
      </c>
    </row>
    <row r="22" spans="2:34" x14ac:dyDescent="0.35">
      <c r="B22" s="4" t="s">
        <v>29</v>
      </c>
      <c r="C22" s="4"/>
      <c r="D22" s="4"/>
      <c r="E22" s="4"/>
      <c r="F22" s="4"/>
      <c r="G22" s="4"/>
      <c r="H22" s="4"/>
      <c r="I22" s="4"/>
      <c r="K22" s="4"/>
      <c r="L22" s="4"/>
      <c r="M22" s="4"/>
      <c r="N22" s="4"/>
      <c r="P22" s="4"/>
      <c r="Q22" s="4"/>
      <c r="R22" s="4"/>
      <c r="S22" s="4"/>
      <c r="U22" s="4"/>
      <c r="V22" s="4"/>
      <c r="W22" s="4"/>
      <c r="X22" s="4"/>
      <c r="Z22" s="4"/>
      <c r="AA22" s="4"/>
      <c r="AB22" s="4"/>
      <c r="AC22" s="4"/>
    </row>
    <row r="23" spans="2:34" x14ac:dyDescent="0.35">
      <c r="B23" s="4" t="s">
        <v>30</v>
      </c>
      <c r="C23" s="4"/>
      <c r="D23" s="4"/>
      <c r="E23" s="4"/>
      <c r="F23" s="4"/>
      <c r="G23" s="4"/>
      <c r="H23" s="4"/>
      <c r="I23" s="4"/>
      <c r="K23" s="4"/>
      <c r="L23" s="4"/>
      <c r="M23" s="4"/>
      <c r="N23" s="4"/>
      <c r="P23" s="4"/>
      <c r="Q23" s="4"/>
      <c r="R23" s="4"/>
      <c r="S23" s="4"/>
      <c r="U23" s="4"/>
      <c r="V23" s="4"/>
      <c r="W23" s="4"/>
      <c r="X23" s="4"/>
      <c r="Z23" s="4"/>
      <c r="AA23" s="4"/>
      <c r="AB23" s="4"/>
      <c r="AC23" s="4"/>
    </row>
    <row r="24" spans="2:34" x14ac:dyDescent="0.35">
      <c r="B24" s="4"/>
      <c r="C24" s="4"/>
      <c r="D24" s="4"/>
      <c r="E24" s="4"/>
      <c r="F24" s="4"/>
      <c r="G24" s="4"/>
      <c r="H24" s="4"/>
      <c r="I24" s="4"/>
      <c r="J24" s="5"/>
      <c r="K24" s="4"/>
      <c r="L24" s="4"/>
      <c r="M24" s="4"/>
      <c r="N24" s="4"/>
      <c r="O24" s="5"/>
      <c r="P24" s="4"/>
      <c r="Q24" s="4"/>
      <c r="R24" s="4"/>
      <c r="S24" s="4"/>
      <c r="T24" s="5"/>
      <c r="U24" s="4"/>
      <c r="V24" s="4"/>
      <c r="W24" s="4"/>
      <c r="X24" s="4"/>
      <c r="Y24" s="5"/>
      <c r="Z24" s="4"/>
      <c r="AA24" s="4"/>
      <c r="AB24" s="4"/>
      <c r="AC24" s="4"/>
      <c r="AD24" s="5"/>
      <c r="AE24" s="5"/>
      <c r="AF24" s="5"/>
    </row>
    <row r="25" spans="2:34" x14ac:dyDescent="0.35">
      <c r="B25" s="4"/>
      <c r="C25" s="4"/>
      <c r="D25" s="4"/>
      <c r="E25" s="4"/>
      <c r="F25" s="4"/>
      <c r="G25" s="4"/>
      <c r="H25" s="4"/>
      <c r="I25" s="4"/>
      <c r="K25" s="4"/>
      <c r="L25" s="4"/>
      <c r="M25" s="4"/>
      <c r="N25" s="4"/>
      <c r="P25" s="4"/>
      <c r="Q25" s="4"/>
      <c r="R25" s="4"/>
      <c r="S25" s="4"/>
      <c r="U25" s="4"/>
      <c r="V25" s="4"/>
      <c r="W25" s="4"/>
      <c r="X25" s="4"/>
      <c r="Z25" s="4"/>
      <c r="AA25" s="4"/>
      <c r="AB25" s="4"/>
      <c r="AC25" s="4"/>
    </row>
    <row r="26" spans="2:34" x14ac:dyDescent="0.35">
      <c r="B26" s="4"/>
      <c r="C26" s="4"/>
      <c r="D26" s="4"/>
      <c r="E26" s="4"/>
      <c r="F26" s="4"/>
      <c r="G26" s="4"/>
      <c r="H26" s="4"/>
      <c r="I26" s="4"/>
      <c r="K26" s="4"/>
      <c r="L26" s="4"/>
      <c r="M26" s="4"/>
      <c r="N26" s="4"/>
      <c r="P26" s="4"/>
      <c r="Q26" s="4"/>
      <c r="R26" s="4"/>
      <c r="S26" s="4"/>
      <c r="U26" s="4"/>
      <c r="V26" s="4"/>
      <c r="W26" s="4"/>
      <c r="X26" s="4"/>
      <c r="Z26" s="4"/>
      <c r="AA26" s="4"/>
      <c r="AB26" s="4"/>
      <c r="AC26" s="4"/>
    </row>
    <row r="27" spans="2:34" x14ac:dyDescent="0.35">
      <c r="B27" s="4"/>
      <c r="C27" s="4"/>
      <c r="D27" s="4"/>
      <c r="E27" s="4"/>
      <c r="F27" s="4"/>
      <c r="G27" s="4"/>
      <c r="H27" s="4"/>
      <c r="I27" s="4"/>
      <c r="K27" s="4"/>
      <c r="L27" s="4"/>
      <c r="M27" s="4"/>
      <c r="N27" s="4"/>
      <c r="P27" s="4"/>
      <c r="Q27" s="4"/>
      <c r="R27" s="4"/>
      <c r="S27" s="4"/>
      <c r="U27" s="4"/>
      <c r="V27" s="4"/>
      <c r="W27" s="4"/>
      <c r="X27" s="4"/>
      <c r="Z27" s="4"/>
      <c r="AA27" s="4"/>
      <c r="AB27" s="4"/>
      <c r="AC27" s="4"/>
    </row>
    <row r="28" spans="2:34" x14ac:dyDescent="0.35">
      <c r="B28" s="4"/>
      <c r="C28" s="4"/>
      <c r="D28" s="4"/>
      <c r="E28" s="4"/>
      <c r="F28" s="4"/>
      <c r="G28" s="4"/>
      <c r="H28" s="4"/>
      <c r="I28" s="4"/>
      <c r="K28" s="4"/>
      <c r="L28" s="4"/>
      <c r="M28" s="4"/>
      <c r="N28" s="4"/>
      <c r="P28" s="4"/>
      <c r="Q28" s="4"/>
      <c r="R28" s="4"/>
      <c r="S28" s="4"/>
      <c r="U28" s="4"/>
      <c r="V28" s="4"/>
      <c r="W28" s="4"/>
      <c r="X28" s="4"/>
      <c r="Z28" s="4"/>
      <c r="AA28" s="4"/>
      <c r="AB28" s="4"/>
      <c r="AC28" s="4"/>
    </row>
    <row r="29" spans="2:34" x14ac:dyDescent="0.35">
      <c r="B29" s="4"/>
      <c r="C29" s="4"/>
      <c r="D29" s="4"/>
      <c r="E29" s="4"/>
      <c r="F29" s="4"/>
      <c r="G29" s="4"/>
      <c r="H29" s="4"/>
      <c r="I29" s="4"/>
      <c r="K29" s="4"/>
      <c r="L29" s="4"/>
      <c r="M29" s="4"/>
      <c r="N29" s="4"/>
      <c r="P29" s="4"/>
      <c r="Q29" s="4"/>
      <c r="R29" s="4"/>
      <c r="S29" s="4"/>
      <c r="U29" s="4"/>
      <c r="V29" s="4"/>
      <c r="W29" s="4"/>
      <c r="X29" s="4"/>
      <c r="Z29" s="4"/>
      <c r="AA29" s="4"/>
      <c r="AB29" s="4"/>
      <c r="AC29" s="4"/>
    </row>
    <row r="31" spans="2:34" x14ac:dyDescent="0.35">
      <c r="J31" s="6"/>
      <c r="O31" s="6"/>
      <c r="T31" s="6"/>
      <c r="Y31" s="6"/>
      <c r="AD31" s="6"/>
      <c r="AE31" s="6"/>
      <c r="AF31" s="6"/>
      <c r="AG31" s="6"/>
      <c r="AH31" s="6"/>
    </row>
    <row r="32" spans="2:34" x14ac:dyDescent="0.35">
      <c r="J32" s="6"/>
      <c r="O32" s="6"/>
      <c r="T32" s="6"/>
      <c r="Y32" s="6"/>
      <c r="AD32" s="6"/>
      <c r="AE32" s="6"/>
      <c r="AF32" s="6"/>
      <c r="AG32" s="6"/>
      <c r="AH32" s="6"/>
    </row>
    <row r="33" spans="10:34" x14ac:dyDescent="0.35">
      <c r="J33" s="6"/>
      <c r="O33" s="6"/>
      <c r="T33" s="6"/>
      <c r="Y33" s="6"/>
      <c r="AD33" s="6"/>
      <c r="AE33" s="6"/>
      <c r="AF33" s="6"/>
      <c r="AG33" s="6"/>
      <c r="AH33" s="6"/>
    </row>
    <row r="34" spans="10:34" x14ac:dyDescent="0.35">
      <c r="J34" s="6"/>
      <c r="O34" s="6"/>
      <c r="T34" s="6"/>
      <c r="Y34" s="6"/>
      <c r="AD34" s="6"/>
      <c r="AE34" s="6"/>
      <c r="AF34" s="6"/>
      <c r="AG34" s="6"/>
      <c r="AH34" s="6"/>
    </row>
    <row r="35" spans="10:34" x14ac:dyDescent="0.35">
      <c r="J35" s="6"/>
      <c r="O35" s="6"/>
      <c r="T35" s="6"/>
      <c r="Y35" s="6"/>
      <c r="AD35" s="6"/>
      <c r="AE35" s="6"/>
      <c r="AF35" s="6"/>
      <c r="AG35" s="6"/>
      <c r="AH35" s="6"/>
    </row>
    <row r="36" spans="10:34" x14ac:dyDescent="0.35">
      <c r="J36" s="6"/>
      <c r="O36" s="6"/>
      <c r="T36" s="6"/>
      <c r="Y36" s="6"/>
      <c r="AD36" s="6"/>
      <c r="AE36" s="6"/>
      <c r="AF36" s="6"/>
      <c r="AG36" s="6"/>
      <c r="AH36" s="6"/>
    </row>
    <row r="37" spans="10:34" x14ac:dyDescent="0.35">
      <c r="J37" s="6"/>
      <c r="O37" s="6"/>
      <c r="T37" s="6"/>
      <c r="Y37" s="6"/>
      <c r="AD37" s="6"/>
      <c r="AE37" s="6"/>
      <c r="AF37" s="6"/>
      <c r="AG37" s="6"/>
      <c r="AH37" s="6"/>
    </row>
    <row r="38" spans="10:34" x14ac:dyDescent="0.35">
      <c r="J38" s="6"/>
      <c r="O38" s="6"/>
      <c r="T38" s="6"/>
      <c r="Y38" s="6"/>
      <c r="AD38" s="6"/>
      <c r="AE38" s="6"/>
      <c r="AF38" s="6"/>
      <c r="AG38" s="6"/>
      <c r="AH38" s="6"/>
    </row>
    <row r="39" spans="10:34" x14ac:dyDescent="0.35">
      <c r="J39" s="6"/>
      <c r="O39" s="6"/>
      <c r="T39" s="6"/>
      <c r="Y39" s="6"/>
      <c r="AD39" s="6"/>
      <c r="AE39" s="6"/>
      <c r="AF39" s="6"/>
      <c r="AG39" s="6"/>
      <c r="AH39" s="6"/>
    </row>
    <row r="40" spans="10:34" x14ac:dyDescent="0.35">
      <c r="J40" s="6"/>
      <c r="O40" s="6"/>
      <c r="T40" s="6"/>
      <c r="Y40" s="6"/>
      <c r="AD40" s="6"/>
      <c r="AE40" s="6"/>
      <c r="AF40" s="6"/>
      <c r="AG40" s="6"/>
      <c r="AH40" s="6"/>
    </row>
    <row r="41" spans="10:34" x14ac:dyDescent="0.35">
      <c r="O41" s="6"/>
      <c r="T41" s="6"/>
      <c r="Y41" s="6"/>
      <c r="AD41" s="6"/>
      <c r="AE41" s="6"/>
      <c r="AF41" s="6"/>
      <c r="AG41" s="6"/>
      <c r="AH41" s="6"/>
    </row>
    <row r="42" spans="10:34" x14ac:dyDescent="0.35">
      <c r="O42" s="6"/>
      <c r="T42" s="6"/>
      <c r="Y42" s="6"/>
      <c r="AD42" s="6"/>
      <c r="AE42" s="6"/>
      <c r="AF42" s="6"/>
      <c r="AG42" s="6"/>
      <c r="AH42" s="6"/>
    </row>
    <row r="43" spans="10:34" x14ac:dyDescent="0.35">
      <c r="O43" s="6"/>
      <c r="T43" s="6"/>
      <c r="Y43" s="6"/>
      <c r="AD43" s="6"/>
      <c r="AE43" s="6"/>
      <c r="AF43" s="6"/>
      <c r="AG43" s="6"/>
      <c r="AH43" s="6"/>
    </row>
    <row r="44" spans="10:34" x14ac:dyDescent="0.35">
      <c r="O44" s="6"/>
      <c r="T44" s="6"/>
      <c r="Y44" s="6"/>
      <c r="AD44" s="6"/>
      <c r="AE44" s="6"/>
      <c r="AF44" s="6"/>
      <c r="AG44" s="6"/>
      <c r="AH44" s="6"/>
    </row>
    <row r="45" spans="10:34" x14ac:dyDescent="0.35">
      <c r="O45" s="6"/>
      <c r="T45" s="6"/>
      <c r="Y45" s="6"/>
      <c r="AD45" s="6"/>
      <c r="AE45" s="6"/>
      <c r="AF45" s="6"/>
      <c r="AG45" s="6"/>
      <c r="AH45" s="6"/>
    </row>
    <row r="46" spans="10:34" x14ac:dyDescent="0.35">
      <c r="O46" s="6"/>
      <c r="T46" s="6"/>
      <c r="Y46" s="6"/>
      <c r="AD46" s="6"/>
      <c r="AE46" s="6"/>
      <c r="AF46" s="6"/>
      <c r="AG46" s="6"/>
      <c r="AH46" s="6"/>
    </row>
    <row r="47" spans="10:34" x14ac:dyDescent="0.35">
      <c r="O47" s="6"/>
      <c r="T47" s="6"/>
      <c r="Y47" s="6"/>
      <c r="AD47" s="6"/>
      <c r="AE47" s="6"/>
      <c r="AF47" s="6"/>
      <c r="AG47" s="6"/>
      <c r="AH47" s="6"/>
    </row>
    <row r="48" spans="10:34" x14ac:dyDescent="0.35">
      <c r="O48" s="6"/>
      <c r="T48" s="6"/>
      <c r="Y48" s="6"/>
      <c r="AD48" s="6"/>
      <c r="AE48" s="6"/>
      <c r="AF48" s="6"/>
      <c r="AG48" s="6"/>
      <c r="AH48" s="6"/>
    </row>
    <row r="49" spans="15:34" x14ac:dyDescent="0.35">
      <c r="O49" s="6"/>
      <c r="T49" s="6"/>
      <c r="Y49" s="6"/>
      <c r="AD49" s="6"/>
      <c r="AE49" s="6"/>
      <c r="AF49" s="6"/>
      <c r="AG49" s="6"/>
      <c r="AH49" s="6"/>
    </row>
    <row r="50" spans="15:34" x14ac:dyDescent="0.35">
      <c r="O50" s="6"/>
      <c r="T50" s="6"/>
      <c r="Y50" s="6"/>
      <c r="AD50" s="6"/>
      <c r="AE50" s="6"/>
      <c r="AF50" s="6"/>
      <c r="AG50" s="6"/>
      <c r="AH50" s="6"/>
    </row>
    <row r="51" spans="15:34" x14ac:dyDescent="0.35">
      <c r="O51" s="6"/>
      <c r="T51" s="6"/>
      <c r="Y51" s="6"/>
      <c r="AD51" s="6"/>
      <c r="AE51" s="6"/>
      <c r="AF51" s="6"/>
      <c r="AG51" s="6"/>
      <c r="AH51" s="6"/>
    </row>
    <row r="52" spans="15:34" x14ac:dyDescent="0.35">
      <c r="O52" s="6"/>
      <c r="T52" s="6"/>
      <c r="Y52" s="6"/>
      <c r="AD52" s="6"/>
      <c r="AE52" s="6"/>
      <c r="AF52" s="6"/>
      <c r="AG52" s="6"/>
      <c r="AH52" s="6"/>
    </row>
    <row r="53" spans="15:34" x14ac:dyDescent="0.35">
      <c r="O53" s="6"/>
      <c r="T53" s="6"/>
      <c r="Y53" s="6"/>
      <c r="AD53" s="6"/>
      <c r="AE53" s="6"/>
      <c r="AF53" s="6"/>
      <c r="AG53" s="6"/>
      <c r="AH53" s="6"/>
    </row>
    <row r="54" spans="15:34" x14ac:dyDescent="0.35">
      <c r="O54" s="6"/>
      <c r="T54" s="6"/>
      <c r="Y54" s="6"/>
      <c r="AD54" s="6"/>
      <c r="AE54" s="6"/>
      <c r="AF54" s="6"/>
      <c r="AG54" s="6"/>
      <c r="AH54" s="6"/>
    </row>
    <row r="55" spans="15:34" x14ac:dyDescent="0.35">
      <c r="O55" s="6"/>
      <c r="T55" s="6"/>
      <c r="Y55" s="6"/>
      <c r="AD55" s="6"/>
      <c r="AE55" s="6"/>
      <c r="AF55" s="6"/>
      <c r="AG55" s="6"/>
      <c r="AH55" s="6"/>
    </row>
    <row r="56" spans="15:34" x14ac:dyDescent="0.35">
      <c r="O56" s="6"/>
      <c r="T56" s="6"/>
      <c r="Y56" s="6"/>
      <c r="AD56" s="6"/>
      <c r="AE56" s="6"/>
      <c r="AF56" s="6"/>
      <c r="AG56" s="6"/>
      <c r="AH56" s="6"/>
    </row>
    <row r="57" spans="15:34" x14ac:dyDescent="0.35">
      <c r="O57" s="6"/>
      <c r="T57" s="6"/>
      <c r="Y57" s="6"/>
      <c r="AD57" s="6"/>
      <c r="AE57" s="6"/>
      <c r="AF57" s="6"/>
      <c r="AG57" s="6"/>
      <c r="AH57" s="6"/>
    </row>
  </sheetData>
  <mergeCells count="7">
    <mergeCell ref="B2:AF2"/>
    <mergeCell ref="C4:D4"/>
    <mergeCell ref="E4:I4"/>
    <mergeCell ref="J4:N4"/>
    <mergeCell ref="O4:S4"/>
    <mergeCell ref="T4:X4"/>
    <mergeCell ref="Y4:AC4"/>
  </mergeCells>
  <pageMargins left="0.70866141732283472" right="0.70866141732283472" top="0.74803149606299213" bottom="0.74803149606299213" header="0.31496062992125984" footer="0.31496062992125984"/>
  <pageSetup scale="77" orientation="landscape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692330-8672-441F-8298-0B8AE998B9AB}">
  <sheetPr>
    <pageSetUpPr fitToPage="1"/>
  </sheetPr>
  <dimension ref="A2:AY41"/>
  <sheetViews>
    <sheetView showGridLines="0" tabSelected="1" topLeftCell="B1" zoomScale="80" zoomScaleNormal="80" workbookViewId="0">
      <pane xSplit="1" ySplit="5" topLeftCell="C12" activePane="bottomRight" state="frozen"/>
      <selection pane="topRight" activeCell="C1" sqref="C1"/>
      <selection pane="bottomLeft" activeCell="B6" sqref="B6"/>
      <selection pane="bottomRight" activeCell="C6" sqref="C6"/>
    </sheetView>
  </sheetViews>
  <sheetFormatPr defaultColWidth="16.1796875" defaultRowHeight="14.5" x14ac:dyDescent="0.35"/>
  <cols>
    <col min="1" max="1" width="0" hidden="1" customWidth="1"/>
    <col min="2" max="2" width="62" customWidth="1"/>
    <col min="3" max="4" width="14.453125" customWidth="1"/>
    <col min="5" max="16" width="16.1796875" customWidth="1"/>
    <col min="17" max="20" width="16.1796875" hidden="1" customWidth="1"/>
    <col min="21" max="21" width="16.1796875" customWidth="1"/>
    <col min="22" max="25" width="16.1796875" hidden="1" customWidth="1"/>
    <col min="26" max="26" width="16.1796875" customWidth="1"/>
    <col min="27" max="30" width="16.1796875" hidden="1" customWidth="1"/>
    <col min="31" max="31" width="16.1796875" customWidth="1"/>
    <col min="32" max="48" width="16.1796875" hidden="1" customWidth="1"/>
  </cols>
  <sheetData>
    <row r="2" spans="1:49" ht="15.5" x14ac:dyDescent="0.35">
      <c r="B2" s="35" t="s">
        <v>113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  <c r="AI2" s="35"/>
      <c r="AJ2" s="35"/>
      <c r="AK2" s="35"/>
      <c r="AL2" s="35"/>
      <c r="AM2" s="35"/>
      <c r="AN2" s="35"/>
      <c r="AO2" s="35"/>
      <c r="AP2" s="35"/>
      <c r="AQ2" s="35"/>
      <c r="AR2" s="35"/>
      <c r="AS2" s="35"/>
      <c r="AT2" s="35"/>
      <c r="AU2" s="35"/>
      <c r="AV2" s="35"/>
    </row>
    <row r="4" spans="1:49" x14ac:dyDescent="0.35">
      <c r="B4" s="24" t="s">
        <v>74</v>
      </c>
      <c r="C4" s="32">
        <v>2024</v>
      </c>
      <c r="D4" s="34"/>
      <c r="E4" s="33"/>
      <c r="F4" s="39">
        <v>2023</v>
      </c>
      <c r="G4" s="39"/>
      <c r="H4" s="39"/>
      <c r="I4" s="39"/>
      <c r="J4" s="40"/>
      <c r="K4" s="36">
        <v>2022</v>
      </c>
      <c r="L4" s="37"/>
      <c r="M4" s="37"/>
      <c r="N4" s="37"/>
      <c r="O4" s="38"/>
      <c r="P4" s="32">
        <v>2021</v>
      </c>
      <c r="Q4" s="34"/>
      <c r="R4" s="34"/>
      <c r="S4" s="34"/>
      <c r="T4" s="33"/>
      <c r="U4" s="32">
        <v>2020</v>
      </c>
      <c r="V4" s="34"/>
      <c r="W4" s="34"/>
      <c r="X4" s="34"/>
      <c r="Y4" s="33"/>
      <c r="Z4" s="32">
        <v>2019</v>
      </c>
      <c r="AA4" s="34"/>
      <c r="AB4" s="34"/>
      <c r="AC4" s="34"/>
      <c r="AD4" s="33"/>
      <c r="AE4" s="32">
        <v>2018</v>
      </c>
      <c r="AF4" s="34"/>
      <c r="AG4" s="34"/>
      <c r="AH4" s="34"/>
      <c r="AI4" s="33"/>
      <c r="AJ4" s="32">
        <v>2017</v>
      </c>
      <c r="AK4" s="34"/>
      <c r="AL4" s="34"/>
      <c r="AM4" s="34"/>
      <c r="AN4" s="33"/>
      <c r="AO4" s="32">
        <v>2016</v>
      </c>
      <c r="AP4" s="34"/>
      <c r="AQ4" s="34"/>
      <c r="AR4" s="34"/>
      <c r="AS4" s="33"/>
    </row>
    <row r="5" spans="1:49" x14ac:dyDescent="0.35">
      <c r="B5" s="1" t="s">
        <v>73</v>
      </c>
      <c r="C5" s="7" t="s">
        <v>52</v>
      </c>
      <c r="D5" s="7" t="s">
        <v>2</v>
      </c>
      <c r="E5" s="7" t="s">
        <v>3</v>
      </c>
      <c r="F5" s="7" t="s">
        <v>157</v>
      </c>
      <c r="G5" s="7" t="s">
        <v>5</v>
      </c>
      <c r="H5" s="7" t="s">
        <v>6</v>
      </c>
      <c r="I5" s="7" t="s">
        <v>2</v>
      </c>
      <c r="J5" s="7" t="s">
        <v>3</v>
      </c>
      <c r="K5" s="7" t="s">
        <v>52</v>
      </c>
      <c r="L5" s="7" t="s">
        <v>5</v>
      </c>
      <c r="M5" s="7" t="s">
        <v>6</v>
      </c>
      <c r="N5" s="7" t="s">
        <v>2</v>
      </c>
      <c r="O5" s="7" t="s">
        <v>3</v>
      </c>
      <c r="P5" s="7" t="s">
        <v>156</v>
      </c>
      <c r="Q5" s="7" t="s">
        <v>5</v>
      </c>
      <c r="R5" s="7" t="s">
        <v>6</v>
      </c>
      <c r="S5" s="7" t="s">
        <v>2</v>
      </c>
      <c r="T5" s="7" t="s">
        <v>3</v>
      </c>
      <c r="U5" s="7" t="s">
        <v>4</v>
      </c>
      <c r="V5" s="7" t="s">
        <v>5</v>
      </c>
      <c r="W5" s="7" t="s">
        <v>6</v>
      </c>
      <c r="X5" s="7" t="s">
        <v>2</v>
      </c>
      <c r="Y5" s="7" t="s">
        <v>3</v>
      </c>
      <c r="Z5" s="7" t="s">
        <v>7</v>
      </c>
      <c r="AA5" s="7" t="s">
        <v>5</v>
      </c>
      <c r="AB5" s="7" t="s">
        <v>6</v>
      </c>
      <c r="AC5" s="7" t="s">
        <v>2</v>
      </c>
      <c r="AD5" s="7" t="s">
        <v>3</v>
      </c>
      <c r="AE5" s="7" t="s">
        <v>8</v>
      </c>
      <c r="AF5" s="7" t="s">
        <v>5</v>
      </c>
      <c r="AG5" s="7" t="s">
        <v>6</v>
      </c>
      <c r="AH5" s="7" t="s">
        <v>2</v>
      </c>
      <c r="AI5" s="7" t="s">
        <v>3</v>
      </c>
      <c r="AJ5" s="7" t="s">
        <v>9</v>
      </c>
      <c r="AK5" s="7" t="s">
        <v>5</v>
      </c>
      <c r="AL5" s="7" t="s">
        <v>6</v>
      </c>
      <c r="AM5" s="7" t="s">
        <v>2</v>
      </c>
      <c r="AN5" s="7" t="s">
        <v>3</v>
      </c>
      <c r="AO5" s="7" t="s">
        <v>10</v>
      </c>
      <c r="AP5" s="7" t="s">
        <v>5</v>
      </c>
      <c r="AQ5" s="7" t="s">
        <v>6</v>
      </c>
      <c r="AR5" s="7" t="s">
        <v>2</v>
      </c>
      <c r="AS5" s="7" t="s">
        <v>3</v>
      </c>
      <c r="AT5" s="7" t="s">
        <v>11</v>
      </c>
      <c r="AU5" s="7" t="s">
        <v>12</v>
      </c>
      <c r="AV5" s="7" t="s">
        <v>13</v>
      </c>
    </row>
    <row r="6" spans="1:49" x14ac:dyDescent="0.35">
      <c r="A6" s="15" t="s">
        <v>31</v>
      </c>
      <c r="B6" s="2" t="s">
        <v>76</v>
      </c>
      <c r="C6" s="13">
        <f>E6+D6</f>
        <v>1231.5</v>
      </c>
      <c r="D6" s="13">
        <v>638.9</v>
      </c>
      <c r="E6" s="13">
        <v>592.6</v>
      </c>
      <c r="F6" s="13">
        <f>I6+J6+H6+G6</f>
        <v>2489.6261828299998</v>
      </c>
      <c r="G6" s="13">
        <v>628.9</v>
      </c>
      <c r="H6" s="13">
        <v>632.82718282999997</v>
      </c>
      <c r="I6" s="13">
        <v>606.72900000000004</v>
      </c>
      <c r="J6" s="13">
        <v>621.16999999999996</v>
      </c>
      <c r="K6" s="13">
        <f>N6+O6+M6+L6</f>
        <v>2422.0422986700005</v>
      </c>
      <c r="L6" s="13">
        <v>651.14300000000003</v>
      </c>
      <c r="M6" s="13">
        <v>658.2</v>
      </c>
      <c r="N6" s="13">
        <v>605.67280457000004</v>
      </c>
      <c r="O6" s="13">
        <v>507.02649410000009</v>
      </c>
      <c r="P6" s="13">
        <v>1917</v>
      </c>
      <c r="Q6" s="13">
        <v>539</v>
      </c>
      <c r="R6" s="13">
        <v>533.6</v>
      </c>
      <c r="S6" s="13">
        <v>464.38300888000003</v>
      </c>
      <c r="T6" s="13">
        <v>379.96019143000001</v>
      </c>
      <c r="U6" s="13">
        <v>1522.9</v>
      </c>
      <c r="V6" s="13">
        <v>397.5</v>
      </c>
      <c r="W6" s="13">
        <v>441.40000000000009</v>
      </c>
      <c r="X6" s="13">
        <v>272.10000000000002</v>
      </c>
      <c r="Y6" s="13">
        <v>411.9</v>
      </c>
      <c r="Z6" s="13">
        <v>1961.5</v>
      </c>
      <c r="AA6" s="13">
        <v>529</v>
      </c>
      <c r="AB6" s="13">
        <v>504.8</v>
      </c>
      <c r="AC6" s="13">
        <v>482.8</v>
      </c>
      <c r="AD6" s="13">
        <v>444.9</v>
      </c>
      <c r="AE6" s="13">
        <v>1546.838</v>
      </c>
      <c r="AF6" s="13">
        <v>442.9</v>
      </c>
      <c r="AG6" s="13">
        <v>392.40000000000009</v>
      </c>
      <c r="AH6" s="13">
        <v>364.2</v>
      </c>
      <c r="AI6" s="13">
        <v>347.4</v>
      </c>
      <c r="AJ6" s="20">
        <v>1237.8716409359699</v>
      </c>
      <c r="AK6" s="13">
        <v>359.08647671074601</v>
      </c>
      <c r="AL6" s="13">
        <v>318.49091112633397</v>
      </c>
      <c r="AM6" s="13">
        <v>294.78045833535697</v>
      </c>
      <c r="AN6" s="13">
        <v>265.51379476353299</v>
      </c>
      <c r="AO6" s="20">
        <v>964.37527839293602</v>
      </c>
      <c r="AP6" s="13">
        <v>277.42760050247608</v>
      </c>
      <c r="AQ6" s="13">
        <v>266.76630240698904</v>
      </c>
      <c r="AR6" s="13">
        <v>223.42252814878196</v>
      </c>
      <c r="AS6" s="13">
        <v>196.75884733468899</v>
      </c>
      <c r="AT6" s="20">
        <v>798.03499999999997</v>
      </c>
      <c r="AU6" s="20">
        <v>705.49800000000005</v>
      </c>
      <c r="AV6" s="20">
        <v>643.45399999999995</v>
      </c>
      <c r="AW6" s="8"/>
    </row>
    <row r="7" spans="1:49" x14ac:dyDescent="0.35">
      <c r="A7" s="15" t="s">
        <v>32</v>
      </c>
      <c r="B7" s="2" t="s">
        <v>77</v>
      </c>
      <c r="C7" s="13">
        <f t="shared" ref="C7:C16" si="0">E7+D7</f>
        <v>193.89999999999998</v>
      </c>
      <c r="D7" s="13">
        <v>112.8</v>
      </c>
      <c r="E7" s="13">
        <v>81.099999999999994</v>
      </c>
      <c r="F7" s="13">
        <f t="shared" ref="F7:F16" si="1">I7+J7+H7+G7</f>
        <v>388.34068375999999</v>
      </c>
      <c r="G7" s="13">
        <v>96.2</v>
      </c>
      <c r="H7" s="13">
        <v>110.92308376</v>
      </c>
      <c r="I7" s="13">
        <v>101.4076</v>
      </c>
      <c r="J7" s="13">
        <v>79.81</v>
      </c>
      <c r="K7" s="13">
        <f t="shared" ref="K7:K16" si="2">N7+O7+M7+L7</f>
        <v>384.38575814000001</v>
      </c>
      <c r="L7" s="13">
        <v>94.302000000000007</v>
      </c>
      <c r="M7" s="13">
        <v>114</v>
      </c>
      <c r="N7" s="13">
        <v>100.78375814</v>
      </c>
      <c r="O7" s="13">
        <v>75.300000000000011</v>
      </c>
      <c r="P7" s="13">
        <v>359.1</v>
      </c>
      <c r="Q7" s="13">
        <v>98</v>
      </c>
      <c r="R7" s="13">
        <v>107.5</v>
      </c>
      <c r="S7" s="13">
        <v>103.95890251</v>
      </c>
      <c r="T7" s="13">
        <v>49.64109749</v>
      </c>
      <c r="U7" s="13">
        <v>201.7</v>
      </c>
      <c r="V7" s="13">
        <v>46.9</v>
      </c>
      <c r="W7" s="13">
        <v>79.5</v>
      </c>
      <c r="X7" s="13">
        <v>32.700000000000003</v>
      </c>
      <c r="Y7" s="13">
        <v>42.6</v>
      </c>
      <c r="Z7" s="13">
        <v>394.4</v>
      </c>
      <c r="AA7" s="13">
        <v>127.99999999999994</v>
      </c>
      <c r="AB7" s="13">
        <v>100.6</v>
      </c>
      <c r="AC7" s="13">
        <v>89</v>
      </c>
      <c r="AD7" s="13">
        <v>76.8</v>
      </c>
      <c r="AE7" s="13">
        <v>173.1</v>
      </c>
      <c r="AF7" s="13">
        <v>49.3</v>
      </c>
      <c r="AG7" s="13">
        <v>49.7</v>
      </c>
      <c r="AH7" s="13">
        <v>40.299999999999997</v>
      </c>
      <c r="AI7" s="13">
        <v>33.700000000000003</v>
      </c>
      <c r="AJ7" s="20">
        <v>148.19999999999999</v>
      </c>
      <c r="AK7" s="13">
        <v>38.72655667345898</v>
      </c>
      <c r="AL7" s="13">
        <v>47.080435349704608</v>
      </c>
      <c r="AM7" s="13">
        <v>35.299085958506701</v>
      </c>
      <c r="AN7" s="13">
        <v>27.0939220183297</v>
      </c>
      <c r="AO7" s="20">
        <v>127.4</v>
      </c>
      <c r="AP7" s="13">
        <v>34.683483438273896</v>
      </c>
      <c r="AQ7" s="13">
        <v>37.001478286596694</v>
      </c>
      <c r="AR7" s="13">
        <v>29.0978921006351</v>
      </c>
      <c r="AS7" s="13">
        <v>26.617146174494302</v>
      </c>
      <c r="AT7" s="20">
        <v>104.3</v>
      </c>
      <c r="AU7" s="20">
        <v>85.2</v>
      </c>
      <c r="AV7" s="20">
        <v>65.459071850581282</v>
      </c>
      <c r="AW7" s="8"/>
    </row>
    <row r="8" spans="1:49" x14ac:dyDescent="0.35">
      <c r="A8" s="15" t="s">
        <v>34</v>
      </c>
      <c r="B8" s="2" t="s">
        <v>78</v>
      </c>
      <c r="C8" s="13">
        <f t="shared" si="0"/>
        <v>23.5</v>
      </c>
      <c r="D8" s="13">
        <v>4.9000000000000004</v>
      </c>
      <c r="E8" s="13">
        <v>18.600000000000001</v>
      </c>
      <c r="F8" s="13">
        <f t="shared" si="1"/>
        <v>106.22592468000001</v>
      </c>
      <c r="G8" s="13">
        <v>-0.5</v>
      </c>
      <c r="H8" s="13">
        <v>52.851924680000003</v>
      </c>
      <c r="I8" s="13">
        <v>36.844000000000001</v>
      </c>
      <c r="J8" s="13">
        <v>17.03</v>
      </c>
      <c r="K8" s="13">
        <f t="shared" si="2"/>
        <v>74.555613140000006</v>
      </c>
      <c r="L8" s="13">
        <v>25.568000000000001</v>
      </c>
      <c r="M8" s="13">
        <v>48.9</v>
      </c>
      <c r="N8" s="13">
        <v>-13.86</v>
      </c>
      <c r="O8" s="13">
        <v>13.94761314</v>
      </c>
      <c r="P8" s="13">
        <v>103.1</v>
      </c>
      <c r="Q8" s="13">
        <v>28.2</v>
      </c>
      <c r="R8" s="13">
        <v>47</v>
      </c>
      <c r="S8" s="13">
        <v>37.563252319999997</v>
      </c>
      <c r="T8" s="13">
        <v>-9.6632523199999998</v>
      </c>
      <c r="U8" s="13">
        <v>-131.80000000000001</v>
      </c>
      <c r="V8" s="13">
        <v>-28.9</v>
      </c>
      <c r="W8" s="13">
        <v>26.5</v>
      </c>
      <c r="X8" s="13">
        <v>-105.8</v>
      </c>
      <c r="Y8" s="13">
        <v>-23.6</v>
      </c>
      <c r="Z8" s="13">
        <v>105.6</v>
      </c>
      <c r="AA8" s="13">
        <v>32.599999999999994</v>
      </c>
      <c r="AB8" s="13">
        <v>37.799999999999997</v>
      </c>
      <c r="AC8" s="13">
        <v>17.8</v>
      </c>
      <c r="AD8" s="13">
        <v>17.399999999999999</v>
      </c>
      <c r="AE8" s="13">
        <v>71.578000000000003</v>
      </c>
      <c r="AF8" s="13">
        <v>19.600000000000001</v>
      </c>
      <c r="AG8" s="13">
        <v>27.5</v>
      </c>
      <c r="AH8" s="13">
        <v>12.8</v>
      </c>
      <c r="AI8" s="13">
        <v>11.7</v>
      </c>
      <c r="AJ8" s="20">
        <v>62.704068360684005</v>
      </c>
      <c r="AK8" s="13">
        <v>10.71989963153991</v>
      </c>
      <c r="AL8" s="13">
        <v>28.019743323947992</v>
      </c>
      <c r="AM8" s="13">
        <v>14.689994938841599</v>
      </c>
      <c r="AN8" s="13">
        <v>9.2744304663545005</v>
      </c>
      <c r="AO8" s="20">
        <v>61.576624443138101</v>
      </c>
      <c r="AP8" s="13">
        <v>15.399996446154496</v>
      </c>
      <c r="AQ8" s="13">
        <v>20.952719590278299</v>
      </c>
      <c r="AR8" s="13">
        <v>12.556456462154902</v>
      </c>
      <c r="AS8" s="13">
        <v>12.6674519445504</v>
      </c>
      <c r="AT8" s="20">
        <v>48.786999999999999</v>
      </c>
      <c r="AU8" s="20">
        <v>26.257999999999999</v>
      </c>
      <c r="AV8" s="20">
        <v>4.149</v>
      </c>
      <c r="AW8" s="8"/>
    </row>
    <row r="9" spans="1:49" x14ac:dyDescent="0.35">
      <c r="A9" s="15" t="s">
        <v>17</v>
      </c>
      <c r="B9" s="2" t="s">
        <v>79</v>
      </c>
      <c r="C9" s="13">
        <f t="shared" si="0"/>
        <v>-18</v>
      </c>
      <c r="D9" s="13">
        <v>-15.2</v>
      </c>
      <c r="E9" s="13">
        <v>-2.8</v>
      </c>
      <c r="F9" s="13">
        <f t="shared" si="1"/>
        <v>51.267093910000028</v>
      </c>
      <c r="G9" s="13">
        <v>-11.3</v>
      </c>
      <c r="H9" s="13">
        <v>32.867133910000021</v>
      </c>
      <c r="I9" s="13">
        <v>24.699960000000001</v>
      </c>
      <c r="J9" s="13">
        <v>5</v>
      </c>
      <c r="K9" s="13">
        <f t="shared" si="2"/>
        <v>27.500000000000004</v>
      </c>
      <c r="L9" s="13">
        <v>8</v>
      </c>
      <c r="M9" s="13">
        <v>41.7</v>
      </c>
      <c r="N9" s="13">
        <v>-24</v>
      </c>
      <c r="O9" s="13">
        <v>1.8</v>
      </c>
      <c r="P9" s="13">
        <v>57.9</v>
      </c>
      <c r="Q9" s="13">
        <v>14</v>
      </c>
      <c r="R9" s="13">
        <v>35.4</v>
      </c>
      <c r="S9" s="13">
        <v>29.793699999999937</v>
      </c>
      <c r="T9" s="13">
        <v>-21.293699999999937</v>
      </c>
      <c r="U9" s="13">
        <v>-190.7</v>
      </c>
      <c r="V9" s="13">
        <v>-41</v>
      </c>
      <c r="W9" s="13">
        <v>12.099999999999994</v>
      </c>
      <c r="X9" s="13">
        <v>-113.8</v>
      </c>
      <c r="Y9" s="13">
        <v>-48</v>
      </c>
      <c r="Z9" s="13">
        <v>93.4</v>
      </c>
      <c r="AA9" s="13">
        <v>55.500000000000007</v>
      </c>
      <c r="AB9" s="13">
        <v>22.6</v>
      </c>
      <c r="AC9" s="13">
        <v>8.1999999999999993</v>
      </c>
      <c r="AD9" s="13">
        <v>7.1</v>
      </c>
      <c r="AE9" s="13">
        <v>57.537999999999997</v>
      </c>
      <c r="AF9" s="13">
        <v>16.2</v>
      </c>
      <c r="AG9" s="13">
        <v>23.9</v>
      </c>
      <c r="AH9" s="13">
        <v>10.199999999999999</v>
      </c>
      <c r="AI9" s="13">
        <v>7.2</v>
      </c>
      <c r="AJ9" s="20">
        <v>49.4682689767059</v>
      </c>
      <c r="AK9" s="13">
        <v>6.707733979744404</v>
      </c>
      <c r="AL9" s="13">
        <v>25.286173752777398</v>
      </c>
      <c r="AM9" s="13">
        <v>10.871614279176189</v>
      </c>
      <c r="AN9" s="13">
        <v>6.6027469650079098</v>
      </c>
      <c r="AO9" s="20">
        <v>51.336073258458896</v>
      </c>
      <c r="AP9" s="13">
        <v>12.700059596758294</v>
      </c>
      <c r="AQ9" s="13">
        <v>18.115607555083805</v>
      </c>
      <c r="AR9" s="13">
        <v>10.0893257233355</v>
      </c>
      <c r="AS9" s="13">
        <v>10.4310803832813</v>
      </c>
      <c r="AT9" s="20">
        <v>38.789000000000001</v>
      </c>
      <c r="AU9" s="20">
        <v>15.61</v>
      </c>
      <c r="AV9" s="20">
        <v>7.1139999999999999</v>
      </c>
      <c r="AW9" s="8"/>
    </row>
    <row r="10" spans="1:49" x14ac:dyDescent="0.35">
      <c r="A10" s="15" t="s">
        <v>18</v>
      </c>
      <c r="B10" s="2" t="s">
        <v>80</v>
      </c>
      <c r="C10" s="13">
        <f t="shared" si="0"/>
        <v>-25.200000000000003</v>
      </c>
      <c r="D10" s="13">
        <v>-23.1</v>
      </c>
      <c r="E10" s="13">
        <v>-2.1</v>
      </c>
      <c r="F10" s="13">
        <f t="shared" si="1"/>
        <v>50.937463770000029</v>
      </c>
      <c r="G10" s="13">
        <v>-4.8</v>
      </c>
      <c r="H10" s="13">
        <v>28.870563770000025</v>
      </c>
      <c r="I10" s="13">
        <v>23.7669</v>
      </c>
      <c r="J10" s="13">
        <v>3.1</v>
      </c>
      <c r="K10" s="13">
        <f t="shared" si="2"/>
        <v>6.5739999999999998</v>
      </c>
      <c r="L10" s="13">
        <v>3.5739999999999998</v>
      </c>
      <c r="M10" s="13">
        <v>36</v>
      </c>
      <c r="N10" s="13">
        <v>-33.9</v>
      </c>
      <c r="O10" s="13">
        <v>0.9</v>
      </c>
      <c r="P10" s="13">
        <v>35.4</v>
      </c>
      <c r="Q10" s="13">
        <v>5.3</v>
      </c>
      <c r="R10" s="13">
        <v>27.6</v>
      </c>
      <c r="S10" s="13">
        <v>22.596619999999938</v>
      </c>
      <c r="T10" s="13">
        <v>-20.188889999999937</v>
      </c>
      <c r="U10" s="13">
        <v>-175.3</v>
      </c>
      <c r="V10" s="13">
        <v>-23.899999999999977</v>
      </c>
      <c r="W10" s="13">
        <v>2.5</v>
      </c>
      <c r="X10" s="13">
        <v>-111.6</v>
      </c>
      <c r="Y10" s="13">
        <v>-42.3</v>
      </c>
      <c r="Z10" s="13">
        <v>66.900000000000006</v>
      </c>
      <c r="AA10" s="13">
        <v>38.70000000000001</v>
      </c>
      <c r="AB10" s="13">
        <v>17.3</v>
      </c>
      <c r="AC10" s="13">
        <v>7.2</v>
      </c>
      <c r="AD10" s="13">
        <v>3.8</v>
      </c>
      <c r="AE10" s="13">
        <v>41.305</v>
      </c>
      <c r="AF10" s="13">
        <v>11.1</v>
      </c>
      <c r="AG10" s="13">
        <v>18.100000000000001</v>
      </c>
      <c r="AH10" s="13">
        <v>7.6</v>
      </c>
      <c r="AI10" s="13">
        <v>4.5</v>
      </c>
      <c r="AJ10" s="20">
        <v>42.7</v>
      </c>
      <c r="AK10" s="13">
        <v>9.5005667512510072</v>
      </c>
      <c r="AL10" s="13">
        <v>20.176981218443895</v>
      </c>
      <c r="AM10" s="13">
        <v>8.0898903668767694</v>
      </c>
      <c r="AN10" s="13">
        <v>4.9325616634283298</v>
      </c>
      <c r="AO10" s="20">
        <v>43.810955251258406</v>
      </c>
      <c r="AP10" s="13">
        <v>11.610883906708004</v>
      </c>
      <c r="AQ10" s="13">
        <v>14.930721129741301</v>
      </c>
      <c r="AR10" s="13">
        <v>8.4224269380841221</v>
      </c>
      <c r="AS10" s="13">
        <v>8.8469232767249792</v>
      </c>
      <c r="AT10" s="20">
        <v>37.607999999999997</v>
      </c>
      <c r="AU10" s="20">
        <v>11.007999999999999</v>
      </c>
      <c r="AV10" s="20">
        <v>1.389</v>
      </c>
      <c r="AW10" s="8"/>
    </row>
    <row r="11" spans="1:49" x14ac:dyDescent="0.35">
      <c r="A11" s="16" t="s">
        <v>35</v>
      </c>
      <c r="B11" s="2" t="s">
        <v>81</v>
      </c>
      <c r="C11" s="13">
        <f t="shared" si="0"/>
        <v>2.2000000000000002</v>
      </c>
      <c r="D11" s="13">
        <v>1.5</v>
      </c>
      <c r="E11" s="13">
        <v>0.7</v>
      </c>
      <c r="F11" s="13">
        <f t="shared" si="1"/>
        <v>6.0325436099999994</v>
      </c>
      <c r="G11" s="13">
        <v>1</v>
      </c>
      <c r="H11" s="13">
        <v>1.8468436100000001</v>
      </c>
      <c r="I11" s="13">
        <v>1.7857000000000001</v>
      </c>
      <c r="J11" s="13">
        <v>1.4</v>
      </c>
      <c r="K11" s="13">
        <f t="shared" si="2"/>
        <v>5.2579999999999991</v>
      </c>
      <c r="L11" s="13">
        <v>1.097</v>
      </c>
      <c r="M11" s="13">
        <v>1.661</v>
      </c>
      <c r="N11" s="13">
        <v>1.661</v>
      </c>
      <c r="O11" s="13">
        <v>0.83899999999999997</v>
      </c>
      <c r="P11" s="13">
        <v>2.4771899999999998</v>
      </c>
      <c r="Q11" s="13">
        <v>1</v>
      </c>
      <c r="R11" s="13">
        <v>1</v>
      </c>
      <c r="S11" s="13">
        <v>0.74705999999999995</v>
      </c>
      <c r="T11" s="13">
        <v>-0.26987</v>
      </c>
      <c r="U11" s="13">
        <v>-1.7</v>
      </c>
      <c r="V11" s="13">
        <v>-0.5</v>
      </c>
      <c r="W11" s="13">
        <v>0.40000000000000013</v>
      </c>
      <c r="X11" s="13">
        <v>-0.90000000000000013</v>
      </c>
      <c r="Y11" s="13">
        <v>-0.7</v>
      </c>
      <c r="Z11" s="13">
        <v>1.8</v>
      </c>
      <c r="AA11" s="13">
        <v>0.7</v>
      </c>
      <c r="AB11" s="13">
        <v>0.5</v>
      </c>
      <c r="AC11" s="13">
        <v>0.5</v>
      </c>
      <c r="AD11" s="13">
        <v>0.1</v>
      </c>
      <c r="AE11" s="13">
        <v>-1.714</v>
      </c>
      <c r="AF11" s="13">
        <v>-0.6</v>
      </c>
      <c r="AG11" s="13">
        <v>0</v>
      </c>
      <c r="AH11" s="13">
        <v>-0.5</v>
      </c>
      <c r="AI11" s="13">
        <v>-0.6</v>
      </c>
      <c r="AJ11" s="20">
        <v>-0.22620940796754899</v>
      </c>
      <c r="AK11" s="13">
        <v>0.35906898310093005</v>
      </c>
      <c r="AL11" s="13">
        <v>-0.13138819207453203</v>
      </c>
      <c r="AM11" s="13">
        <v>-0.27598984889475298</v>
      </c>
      <c r="AN11" s="13">
        <v>-0.177900350099194</v>
      </c>
      <c r="AO11" s="20">
        <v>5.36731946760979E-2</v>
      </c>
      <c r="AP11" s="13">
        <v>0.39795777474869687</v>
      </c>
      <c r="AQ11" s="13">
        <v>-0.54022772728589397</v>
      </c>
      <c r="AR11" s="13">
        <v>-8.7827571455402043E-2</v>
      </c>
      <c r="AS11" s="13">
        <v>0.28377071866869702</v>
      </c>
      <c r="AT11" s="20">
        <v>-0.64500000000000002</v>
      </c>
      <c r="AU11" s="20">
        <v>-1.337</v>
      </c>
      <c r="AV11" s="20">
        <v>-0.98</v>
      </c>
      <c r="AW11" s="8"/>
    </row>
    <row r="12" spans="1:49" x14ac:dyDescent="0.35">
      <c r="A12" s="16" t="s">
        <v>36</v>
      </c>
      <c r="B12" s="2" t="s">
        <v>82</v>
      </c>
      <c r="C12" s="13">
        <f t="shared" si="0"/>
        <v>-27.400000000000002</v>
      </c>
      <c r="D12" s="13">
        <v>-24.6</v>
      </c>
      <c r="E12" s="13">
        <v>-2.8</v>
      </c>
      <c r="F12" s="13">
        <f t="shared" si="1"/>
        <v>44.904920160000032</v>
      </c>
      <c r="G12" s="13">
        <v>-5.8</v>
      </c>
      <c r="H12" s="13">
        <v>27.123720160000026</v>
      </c>
      <c r="I12" s="13">
        <v>21.8812</v>
      </c>
      <c r="J12" s="13">
        <v>1.7</v>
      </c>
      <c r="K12" s="13">
        <f t="shared" si="2"/>
        <v>1.2777999999999947</v>
      </c>
      <c r="L12" s="13">
        <v>2.4767999999999999</v>
      </c>
      <c r="M12" s="13">
        <v>34.299999999999997</v>
      </c>
      <c r="N12" s="13">
        <v>-35.56</v>
      </c>
      <c r="O12" s="13">
        <v>6.0999999999999999E-2</v>
      </c>
      <c r="P12" s="13">
        <v>32.930540000000001</v>
      </c>
      <c r="Q12" s="13">
        <v>4.4000000000000004</v>
      </c>
      <c r="R12" s="13">
        <v>26.6</v>
      </c>
      <c r="S12" s="13">
        <v>21.861560000000001</v>
      </c>
      <c r="T12" s="13">
        <v>-19.93102</v>
      </c>
      <c r="U12" s="13">
        <v>-173.6</v>
      </c>
      <c r="V12" s="13">
        <v>-23.400000000000006</v>
      </c>
      <c r="W12" s="13">
        <v>2.0999999999999943</v>
      </c>
      <c r="X12" s="13">
        <v>-110.7</v>
      </c>
      <c r="Y12" s="13">
        <v>-41.6</v>
      </c>
      <c r="Z12" s="13">
        <v>65.099999999999994</v>
      </c>
      <c r="AA12" s="13">
        <v>37.999999999999993</v>
      </c>
      <c r="AB12" s="13">
        <v>16.8</v>
      </c>
      <c r="AC12" s="13">
        <v>6.7</v>
      </c>
      <c r="AD12" s="13">
        <v>3.7</v>
      </c>
      <c r="AE12" s="13">
        <v>43.018999999999998</v>
      </c>
      <c r="AF12" s="13">
        <v>11.7</v>
      </c>
      <c r="AG12" s="13">
        <v>18.100000000000001</v>
      </c>
      <c r="AH12" s="13">
        <v>8.1</v>
      </c>
      <c r="AI12" s="13">
        <v>5.0999999999999996</v>
      </c>
      <c r="AJ12" s="20">
        <v>42.872535369621502</v>
      </c>
      <c r="AK12" s="13">
        <v>10.258380511941008</v>
      </c>
      <c r="AL12" s="13">
        <v>20.045593026369396</v>
      </c>
      <c r="AM12" s="13">
        <v>7.8139005179819687</v>
      </c>
      <c r="AN12" s="13">
        <v>4.7546613133291302</v>
      </c>
      <c r="AO12" s="20">
        <v>43.757282056582298</v>
      </c>
      <c r="AP12" s="13">
        <v>11.901495292104492</v>
      </c>
      <c r="AQ12" s="13">
        <v>14.390493402455402</v>
      </c>
      <c r="AR12" s="13">
        <v>8.3345993666287193</v>
      </c>
      <c r="AS12" s="13">
        <v>9.1306939953936812</v>
      </c>
      <c r="AT12" s="20">
        <v>38.252000000000002</v>
      </c>
      <c r="AU12" s="20">
        <v>12.345000000000001</v>
      </c>
      <c r="AV12" s="20">
        <v>2.3690000000000002</v>
      </c>
      <c r="AW12" s="8"/>
    </row>
    <row r="13" spans="1:49" x14ac:dyDescent="0.35">
      <c r="A13" s="15" t="s">
        <v>19</v>
      </c>
      <c r="B13" s="2" t="s">
        <v>83</v>
      </c>
      <c r="C13" s="13">
        <f t="shared" si="0"/>
        <v>158.6</v>
      </c>
      <c r="D13" s="13">
        <v>88.6</v>
      </c>
      <c r="E13" s="13">
        <v>70</v>
      </c>
      <c r="F13" s="13">
        <f t="shared" si="1"/>
        <v>370.50000000000006</v>
      </c>
      <c r="G13" s="13">
        <v>108.2</v>
      </c>
      <c r="H13" s="13">
        <v>93.200000000000017</v>
      </c>
      <c r="I13" s="13">
        <v>86.9</v>
      </c>
      <c r="J13" s="13">
        <v>82.2</v>
      </c>
      <c r="K13" s="13">
        <f t="shared" si="2"/>
        <v>362.50000000000011</v>
      </c>
      <c r="L13" s="13">
        <v>112.9</v>
      </c>
      <c r="M13" s="13">
        <v>95.2</v>
      </c>
      <c r="N13" s="13">
        <v>101.10000000000007</v>
      </c>
      <c r="O13" s="13">
        <v>53.3</v>
      </c>
      <c r="P13" s="13">
        <v>356.92</v>
      </c>
      <c r="Q13" s="13">
        <v>108.62</v>
      </c>
      <c r="R13" s="13">
        <v>117</v>
      </c>
      <c r="S13" s="13">
        <v>104.80000000000001</v>
      </c>
      <c r="T13" s="13">
        <v>26.499999999999996</v>
      </c>
      <c r="U13" s="13">
        <v>178.8</v>
      </c>
      <c r="V13" s="13">
        <v>24.200000000000017</v>
      </c>
      <c r="W13" s="13">
        <v>53.199999999999989</v>
      </c>
      <c r="X13" s="13">
        <v>64.5</v>
      </c>
      <c r="Y13" s="13">
        <v>36.9</v>
      </c>
      <c r="Z13" s="13">
        <v>325.7</v>
      </c>
      <c r="AA13" s="13">
        <v>94</v>
      </c>
      <c r="AB13" s="13">
        <v>84</v>
      </c>
      <c r="AC13" s="13">
        <v>91.2</v>
      </c>
      <c r="AD13" s="13">
        <v>56.5</v>
      </c>
      <c r="AE13" s="13">
        <v>163.761</v>
      </c>
      <c r="AF13" s="13">
        <v>46.2</v>
      </c>
      <c r="AG13" s="13">
        <v>63.3</v>
      </c>
      <c r="AH13" s="13">
        <v>31.2</v>
      </c>
      <c r="AI13" s="13">
        <v>23</v>
      </c>
      <c r="AJ13" s="20">
        <v>149.6</v>
      </c>
      <c r="AK13" s="13">
        <v>58.26</v>
      </c>
      <c r="AL13" s="13">
        <v>49.863000000000007</v>
      </c>
      <c r="AM13" s="13">
        <v>28.376999999999995</v>
      </c>
      <c r="AN13" s="13">
        <v>13.1</v>
      </c>
      <c r="AO13" s="20">
        <v>112.48677458386219</v>
      </c>
      <c r="AP13" s="13">
        <v>42.56831357495102</v>
      </c>
      <c r="AQ13" s="13">
        <v>32.352727371563304</v>
      </c>
      <c r="AR13" s="13">
        <v>24.276723415122866</v>
      </c>
      <c r="AS13" s="13">
        <v>13.289010222224993</v>
      </c>
      <c r="AT13" s="20">
        <v>105.59</v>
      </c>
      <c r="AU13" s="20">
        <v>70.706999999999994</v>
      </c>
      <c r="AV13" s="20">
        <v>58.593000000000004</v>
      </c>
      <c r="AW13" s="8"/>
    </row>
    <row r="14" spans="1:49" x14ac:dyDescent="0.35">
      <c r="A14" s="15" t="s">
        <v>20</v>
      </c>
      <c r="B14" s="2" t="s">
        <v>84</v>
      </c>
      <c r="C14" s="13">
        <f t="shared" si="0"/>
        <v>-101.4</v>
      </c>
      <c r="D14" s="13">
        <v>-43.8</v>
      </c>
      <c r="E14" s="13">
        <v>-57.6</v>
      </c>
      <c r="F14" s="13">
        <f t="shared" si="1"/>
        <v>-133</v>
      </c>
      <c r="G14" s="13">
        <v>-79.900000000000006</v>
      </c>
      <c r="H14" s="13">
        <v>-40.200000000000003</v>
      </c>
      <c r="I14" s="13">
        <v>26.9</v>
      </c>
      <c r="J14" s="13">
        <v>-39.799999999999997</v>
      </c>
      <c r="K14" s="13">
        <f t="shared" si="2"/>
        <v>-138.1</v>
      </c>
      <c r="L14" s="13">
        <v>-53.9</v>
      </c>
      <c r="M14" s="13">
        <v>-36.4</v>
      </c>
      <c r="N14" s="13">
        <v>-22.199999999999996</v>
      </c>
      <c r="O14" s="13">
        <v>-25.6</v>
      </c>
      <c r="P14" s="13">
        <v>-96.600000000000009</v>
      </c>
      <c r="Q14" s="13">
        <v>-36.9</v>
      </c>
      <c r="R14" s="13">
        <v>-26.1</v>
      </c>
      <c r="S14" s="13">
        <v>-19.900000000000002</v>
      </c>
      <c r="T14" s="13">
        <v>-13.7</v>
      </c>
      <c r="U14" s="13">
        <v>11.7</v>
      </c>
      <c r="V14" s="13">
        <v>51.3</v>
      </c>
      <c r="W14" s="13">
        <v>-10</v>
      </c>
      <c r="X14" s="13">
        <v>-15.499999999999998</v>
      </c>
      <c r="Y14" s="13">
        <v>-14.1</v>
      </c>
      <c r="Z14" s="13">
        <v>-220</v>
      </c>
      <c r="AA14" s="13">
        <v>-62.6</v>
      </c>
      <c r="AB14" s="13">
        <v>-47.1</v>
      </c>
      <c r="AC14" s="13">
        <v>-65.400000000000006</v>
      </c>
      <c r="AD14" s="13">
        <v>-44.8</v>
      </c>
      <c r="AE14" s="13">
        <v>-420.93</v>
      </c>
      <c r="AF14" s="13">
        <v>-277</v>
      </c>
      <c r="AG14" s="13">
        <v>-76.5</v>
      </c>
      <c r="AH14" s="13">
        <v>-34</v>
      </c>
      <c r="AI14" s="13">
        <v>-33.4</v>
      </c>
      <c r="AJ14" s="20">
        <v>-230.1</v>
      </c>
      <c r="AK14" s="13">
        <v>-118.92699999999998</v>
      </c>
      <c r="AL14" s="13">
        <v>-35.129000000000005</v>
      </c>
      <c r="AM14" s="13">
        <v>-41.843999999999994</v>
      </c>
      <c r="AN14" s="13">
        <v>-34.200000000000003</v>
      </c>
      <c r="AO14" s="20">
        <v>-123.5758738999988</v>
      </c>
      <c r="AP14" s="13">
        <v>-31.710497374967233</v>
      </c>
      <c r="AQ14" s="13">
        <v>-19.460035116208971</v>
      </c>
      <c r="AR14" s="13">
        <v>-58.881338033059436</v>
      </c>
      <c r="AS14" s="13">
        <v>-13.524003375763158</v>
      </c>
      <c r="AT14" s="20">
        <v>-80.084999999999994</v>
      </c>
      <c r="AU14" s="20">
        <v>-75.555000000000007</v>
      </c>
      <c r="AV14" s="20">
        <v>-110.039</v>
      </c>
      <c r="AW14" s="8"/>
    </row>
    <row r="15" spans="1:49" x14ac:dyDescent="0.35">
      <c r="A15" s="15" t="s">
        <v>21</v>
      </c>
      <c r="B15" s="2" t="s">
        <v>85</v>
      </c>
      <c r="C15" s="13">
        <f t="shared" si="0"/>
        <v>-147.89999999999998</v>
      </c>
      <c r="D15" s="13">
        <v>-75.8</v>
      </c>
      <c r="E15" s="13">
        <v>-72.099999999999994</v>
      </c>
      <c r="F15" s="13">
        <f t="shared" si="1"/>
        <v>-233.5</v>
      </c>
      <c r="G15" s="13">
        <v>15.7</v>
      </c>
      <c r="H15" s="13">
        <v>-122.1</v>
      </c>
      <c r="I15" s="13">
        <v>-107.4</v>
      </c>
      <c r="J15" s="13">
        <v>-19.7</v>
      </c>
      <c r="K15" s="13">
        <f t="shared" si="2"/>
        <v>-192.10000000000002</v>
      </c>
      <c r="L15" s="13">
        <v>-76.900000000000006</v>
      </c>
      <c r="M15" s="13">
        <v>-35.5</v>
      </c>
      <c r="N15" s="13">
        <v>-32.800000000000004</v>
      </c>
      <c r="O15" s="13">
        <v>-46.9</v>
      </c>
      <c r="P15" s="13">
        <v>-270.39999999999998</v>
      </c>
      <c r="Q15" s="13">
        <v>-46.6</v>
      </c>
      <c r="R15" s="13">
        <v>-102.2</v>
      </c>
      <c r="S15" s="13">
        <v>-72.599999999999994</v>
      </c>
      <c r="T15" s="13">
        <v>-48.999999999999993</v>
      </c>
      <c r="U15" s="13">
        <v>-95</v>
      </c>
      <c r="V15" s="13">
        <v>-50.1</v>
      </c>
      <c r="W15" s="13">
        <v>-81.8</v>
      </c>
      <c r="X15" s="13">
        <v>24.5</v>
      </c>
      <c r="Y15" s="13">
        <v>12.4</v>
      </c>
      <c r="Z15" s="13">
        <v>-117.1</v>
      </c>
      <c r="AA15" s="13">
        <v>-35.299999999999997</v>
      </c>
      <c r="AB15" s="13">
        <v>-28</v>
      </c>
      <c r="AC15" s="13">
        <v>-31.3</v>
      </c>
      <c r="AD15" s="13">
        <v>-22.5</v>
      </c>
      <c r="AE15" s="13">
        <v>241.857</v>
      </c>
      <c r="AF15" s="13">
        <v>236</v>
      </c>
      <c r="AG15" s="13">
        <v>9.6</v>
      </c>
      <c r="AH15" s="13">
        <v>-1.1000000000000001</v>
      </c>
      <c r="AI15" s="13">
        <v>-2.8</v>
      </c>
      <c r="AJ15" s="20">
        <v>139.30000000000001</v>
      </c>
      <c r="AK15" s="13">
        <v>74.334000000000032</v>
      </c>
      <c r="AL15" s="13">
        <v>25.102999999999998</v>
      </c>
      <c r="AM15" s="13">
        <v>28.663</v>
      </c>
      <c r="AN15" s="13">
        <v>11.2</v>
      </c>
      <c r="AO15" s="20">
        <v>7.4017485916757915</v>
      </c>
      <c r="AP15" s="13">
        <v>-13.784467800262103</v>
      </c>
      <c r="AQ15" s="13">
        <v>-22.076600326727135</v>
      </c>
      <c r="AR15" s="13">
        <v>42.090149002133217</v>
      </c>
      <c r="AS15" s="13">
        <v>1.17266771653181</v>
      </c>
      <c r="AT15" s="20">
        <v>-10.696</v>
      </c>
      <c r="AU15" s="20">
        <v>3.9510000000000001</v>
      </c>
      <c r="AV15" s="20">
        <v>63.331000000000003</v>
      </c>
      <c r="AW15" s="8"/>
    </row>
    <row r="16" spans="1:49" x14ac:dyDescent="0.35">
      <c r="A16" s="15" t="s">
        <v>37</v>
      </c>
      <c r="B16" s="2" t="s">
        <v>86</v>
      </c>
      <c r="C16" s="13">
        <f t="shared" si="0"/>
        <v>-90.7</v>
      </c>
      <c r="D16" s="13">
        <v>-31</v>
      </c>
      <c r="E16" s="13">
        <v>-59.7</v>
      </c>
      <c r="F16" s="13">
        <f t="shared" si="1"/>
        <v>4.0000000000000071</v>
      </c>
      <c r="G16" s="13">
        <v>44</v>
      </c>
      <c r="H16" s="13">
        <v>-69.099999999999994</v>
      </c>
      <c r="I16" s="13">
        <v>6.4</v>
      </c>
      <c r="J16" s="13">
        <v>22.7</v>
      </c>
      <c r="K16" s="13">
        <f t="shared" si="2"/>
        <v>32.300000000000004</v>
      </c>
      <c r="L16" s="13">
        <v>-17.899999999999999</v>
      </c>
      <c r="M16" s="13">
        <v>23.3</v>
      </c>
      <c r="N16" s="13">
        <v>46.1</v>
      </c>
      <c r="O16" s="13">
        <v>-19.2</v>
      </c>
      <c r="P16" s="13">
        <v>-10.1</v>
      </c>
      <c r="Q16" s="13">
        <v>25.1</v>
      </c>
      <c r="R16" s="13">
        <v>-11.3</v>
      </c>
      <c r="S16" s="13">
        <v>12.3</v>
      </c>
      <c r="T16" s="13">
        <v>-36.199999999999996</v>
      </c>
      <c r="U16" s="13">
        <v>95.5</v>
      </c>
      <c r="V16" s="13">
        <v>25.400000000000006</v>
      </c>
      <c r="W16" s="13">
        <v>-38.600000000000009</v>
      </c>
      <c r="X16" s="13">
        <v>73.499999999999986</v>
      </c>
      <c r="Y16" s="13">
        <v>35.200000000000003</v>
      </c>
      <c r="Z16" s="13">
        <v>-11.4</v>
      </c>
      <c r="AA16" s="13">
        <v>-4</v>
      </c>
      <c r="AB16" s="13">
        <v>8.9</v>
      </c>
      <c r="AC16" s="13">
        <v>-5.5</v>
      </c>
      <c r="AD16" s="13">
        <v>-10.8</v>
      </c>
      <c r="AE16" s="13">
        <v>-15.311999999999999</v>
      </c>
      <c r="AF16" s="13">
        <v>5.2</v>
      </c>
      <c r="AG16" s="13">
        <v>-3.6000000000000014</v>
      </c>
      <c r="AH16" s="13">
        <v>-3.9</v>
      </c>
      <c r="AI16" s="13">
        <v>-13.2</v>
      </c>
      <c r="AJ16" s="20">
        <v>58.8</v>
      </c>
      <c r="AK16" s="13">
        <v>13.667000000000051</v>
      </c>
      <c r="AL16" s="13">
        <v>39.837000000000003</v>
      </c>
      <c r="AM16" s="13">
        <v>15.196000000000002</v>
      </c>
      <c r="AN16" s="13">
        <v>-9.9000000000000021</v>
      </c>
      <c r="AO16" s="20">
        <v>-3.6873507244608144</v>
      </c>
      <c r="AP16" s="13">
        <v>-2.9266516002783156</v>
      </c>
      <c r="AQ16" s="13">
        <v>-9.1839080713728016</v>
      </c>
      <c r="AR16" s="13">
        <v>7.4855343841966473</v>
      </c>
      <c r="AS16" s="13">
        <v>0.93767456299364538</v>
      </c>
      <c r="AT16" s="20">
        <v>14.808999999999999</v>
      </c>
      <c r="AU16" s="20">
        <v>-0.69799999999999995</v>
      </c>
      <c r="AV16" s="20">
        <v>11.885</v>
      </c>
      <c r="AW16" s="8"/>
    </row>
    <row r="17" spans="1:51" x14ac:dyDescent="0.35">
      <c r="A17" t="s">
        <v>46</v>
      </c>
      <c r="B17" s="2" t="s">
        <v>90</v>
      </c>
      <c r="C17" s="25">
        <v>217571</v>
      </c>
      <c r="D17" s="25">
        <v>217325</v>
      </c>
      <c r="E17" s="25">
        <v>217820</v>
      </c>
      <c r="F17" s="25">
        <v>218875</v>
      </c>
      <c r="G17" s="25">
        <v>219052</v>
      </c>
      <c r="H17" s="25">
        <v>219251</v>
      </c>
      <c r="I17" s="25">
        <v>219268</v>
      </c>
      <c r="J17" s="25">
        <v>219270</v>
      </c>
      <c r="K17" s="25">
        <v>219269</v>
      </c>
      <c r="L17" s="25">
        <v>219265</v>
      </c>
      <c r="M17" s="25">
        <v>219271</v>
      </c>
      <c r="N17" s="25">
        <v>219260</v>
      </c>
      <c r="O17" s="25">
        <v>219311</v>
      </c>
      <c r="P17" s="25">
        <v>219352</v>
      </c>
      <c r="Q17" s="25">
        <v>219389</v>
      </c>
      <c r="R17" s="25">
        <v>219339</v>
      </c>
      <c r="S17" s="25">
        <v>219366</v>
      </c>
      <c r="T17" s="25">
        <v>219292</v>
      </c>
      <c r="U17" s="25">
        <v>219169</v>
      </c>
      <c r="V17" s="25">
        <v>219149</v>
      </c>
      <c r="W17" s="25">
        <v>219164</v>
      </c>
      <c r="X17" s="25">
        <v>219256</v>
      </c>
      <c r="Y17" s="25">
        <v>219270</v>
      </c>
      <c r="Z17" s="25">
        <v>220567</v>
      </c>
      <c r="AA17" s="25">
        <v>219232</v>
      </c>
      <c r="AB17" s="25">
        <v>220280</v>
      </c>
      <c r="AC17" s="25">
        <v>221120</v>
      </c>
      <c r="AD17" s="25">
        <v>221677</v>
      </c>
      <c r="AE17" s="25">
        <v>214981</v>
      </c>
      <c r="AF17" s="25">
        <v>218413.37</v>
      </c>
      <c r="AG17" s="25">
        <v>212138.93</v>
      </c>
      <c r="AH17" s="25">
        <v>212138.93</v>
      </c>
      <c r="AI17" s="25">
        <v>212138.93</v>
      </c>
      <c r="AJ17" s="26">
        <v>212138.93</v>
      </c>
      <c r="AK17" s="25">
        <v>212138.93</v>
      </c>
      <c r="AL17" s="25">
        <v>212138.93</v>
      </c>
      <c r="AM17" s="25">
        <v>212138.93</v>
      </c>
      <c r="AN17" s="25">
        <v>212138.9</v>
      </c>
      <c r="AO17" s="26">
        <v>212138.93</v>
      </c>
      <c r="AP17" s="25">
        <v>212138.93</v>
      </c>
      <c r="AQ17" s="25">
        <v>212138.93</v>
      </c>
      <c r="AR17" s="25">
        <v>212138.93</v>
      </c>
      <c r="AS17" s="25">
        <v>212138.93</v>
      </c>
      <c r="AT17" s="26">
        <v>212138.93</v>
      </c>
      <c r="AU17" s="26">
        <v>212138.93</v>
      </c>
      <c r="AV17" s="26">
        <v>212138.93</v>
      </c>
      <c r="AW17" s="5"/>
      <c r="AX17" s="5"/>
      <c r="AY17" s="5"/>
    </row>
    <row r="18" spans="1:51" ht="16.899999999999999" customHeight="1" x14ac:dyDescent="0.35">
      <c r="A18" s="18" t="s">
        <v>47</v>
      </c>
      <c r="B18" s="2" t="s">
        <v>92</v>
      </c>
      <c r="C18" s="25">
        <v>218248</v>
      </c>
      <c r="D18" s="25">
        <v>217933</v>
      </c>
      <c r="E18" s="25">
        <v>218567</v>
      </c>
      <c r="F18" s="25">
        <v>219097</v>
      </c>
      <c r="G18" s="25">
        <v>219843</v>
      </c>
      <c r="H18" s="25">
        <v>218742</v>
      </c>
      <c r="I18" s="25">
        <v>219268</v>
      </c>
      <c r="J18" s="25">
        <v>219270</v>
      </c>
      <c r="K18" s="25">
        <v>219269</v>
      </c>
      <c r="L18" s="25">
        <v>219265</v>
      </c>
      <c r="M18" s="25">
        <v>219271</v>
      </c>
      <c r="N18" s="25">
        <v>219260</v>
      </c>
      <c r="O18" s="25">
        <v>219311</v>
      </c>
      <c r="P18" s="25">
        <v>219852</v>
      </c>
      <c r="Q18" s="25">
        <v>219745</v>
      </c>
      <c r="R18" s="25">
        <v>219654</v>
      </c>
      <c r="S18" s="25">
        <v>220000</v>
      </c>
      <c r="T18" s="25">
        <v>219888</v>
      </c>
      <c r="U18" s="25">
        <v>219346</v>
      </c>
      <c r="V18" s="25">
        <v>219213</v>
      </c>
      <c r="W18" s="25">
        <v>219308</v>
      </c>
      <c r="X18" s="25">
        <v>219399</v>
      </c>
      <c r="Y18" s="25">
        <v>219931</v>
      </c>
      <c r="Z18" s="25">
        <v>221480</v>
      </c>
      <c r="AA18" s="25">
        <v>219931</v>
      </c>
      <c r="AB18" s="25">
        <v>221200</v>
      </c>
      <c r="AC18" s="25">
        <v>222045</v>
      </c>
      <c r="AD18" s="25">
        <v>222909</v>
      </c>
      <c r="AE18" s="25">
        <v>216853</v>
      </c>
      <c r="AF18" s="25">
        <v>218413.37</v>
      </c>
      <c r="AG18" s="25">
        <v>212138.93</v>
      </c>
      <c r="AH18" s="25">
        <v>212138.93</v>
      </c>
      <c r="AI18" s="25">
        <v>212138.93</v>
      </c>
      <c r="AJ18" s="26">
        <v>212138.93</v>
      </c>
      <c r="AK18" s="25">
        <v>212138.93</v>
      </c>
      <c r="AL18" s="25">
        <v>212138.93</v>
      </c>
      <c r="AM18" s="25">
        <v>212138.93</v>
      </c>
      <c r="AN18" s="25">
        <v>212138.9</v>
      </c>
      <c r="AO18" s="26">
        <v>212138.93</v>
      </c>
      <c r="AP18" s="25">
        <v>212138.93</v>
      </c>
      <c r="AQ18" s="25">
        <v>21213.893</v>
      </c>
      <c r="AR18" s="25">
        <v>212138.93</v>
      </c>
      <c r="AS18" s="25">
        <v>212138.93</v>
      </c>
      <c r="AT18" s="26">
        <v>212138.93</v>
      </c>
      <c r="AU18" s="26">
        <v>212138.93</v>
      </c>
      <c r="AV18" s="26">
        <v>215432.99</v>
      </c>
      <c r="AW18" s="5"/>
      <c r="AX18" s="5"/>
      <c r="AY18" s="5"/>
    </row>
    <row r="19" spans="1:51" x14ac:dyDescent="0.35">
      <c r="A19" s="18" t="s">
        <v>48</v>
      </c>
      <c r="B19" s="2" t="s">
        <v>87</v>
      </c>
      <c r="C19" s="3">
        <v>-0.13</v>
      </c>
      <c r="D19" s="3">
        <v>-0.11</v>
      </c>
      <c r="E19" s="3">
        <v>-0.01</v>
      </c>
      <c r="F19" s="3">
        <v>0.18</v>
      </c>
      <c r="G19" s="3">
        <v>-0.03</v>
      </c>
      <c r="H19" s="3">
        <v>0.12405872721219058</v>
      </c>
      <c r="I19" s="3">
        <v>0.1</v>
      </c>
      <c r="J19" s="3">
        <v>0.01</v>
      </c>
      <c r="K19" s="3">
        <v>1.2021135404433199E-2</v>
      </c>
      <c r="L19" s="3">
        <v>0.01</v>
      </c>
      <c r="M19" s="3">
        <v>0.16</v>
      </c>
      <c r="N19" s="3">
        <v>-0.16218940068703502</v>
      </c>
      <c r="O19" s="3">
        <v>2.7814315978451338E-4</v>
      </c>
      <c r="P19" s="3">
        <v>0.14876971999953822</v>
      </c>
      <c r="Q19" s="3">
        <v>0.02</v>
      </c>
      <c r="R19" s="3">
        <v>0.12</v>
      </c>
      <c r="S19" s="3">
        <v>9.9657655558799366E-2</v>
      </c>
      <c r="T19" s="3">
        <v>-9.088793555926114E-2</v>
      </c>
      <c r="U19" s="3">
        <v>-0.83062360620917253</v>
      </c>
      <c r="V19" s="3">
        <v>-0.10717373491141205</v>
      </c>
      <c r="W19" s="3">
        <v>9.6199081124488332E-3</v>
      </c>
      <c r="X19" s="3">
        <v>-0.50443016113906602</v>
      </c>
      <c r="Y19" s="3">
        <v>-0.18986460694304427</v>
      </c>
      <c r="Z19" s="3">
        <v>0.3</v>
      </c>
      <c r="AA19" s="3">
        <v>0.17</v>
      </c>
      <c r="AB19" s="3">
        <v>0.08</v>
      </c>
      <c r="AC19" s="3">
        <v>0.03</v>
      </c>
      <c r="AD19" s="3">
        <v>0.02</v>
      </c>
      <c r="AE19" s="3">
        <v>0.2</v>
      </c>
      <c r="AF19" s="3">
        <v>0.05</v>
      </c>
      <c r="AG19" s="3">
        <v>0.15</v>
      </c>
      <c r="AH19" s="3">
        <v>0.39</v>
      </c>
      <c r="AI19" s="3">
        <v>0.24</v>
      </c>
      <c r="AJ19" s="23">
        <v>0.20200000000000001</v>
      </c>
      <c r="AK19" s="3">
        <v>0.20200000000000001</v>
      </c>
      <c r="AL19" s="3">
        <v>0.20200000000000001</v>
      </c>
      <c r="AM19" s="3">
        <v>0.20200000000000001</v>
      </c>
      <c r="AN19" s="3">
        <v>0.22</v>
      </c>
      <c r="AO19" s="23">
        <v>0.20600000000000002</v>
      </c>
      <c r="AP19" s="3">
        <v>0.20600000000000002</v>
      </c>
      <c r="AQ19" s="3">
        <v>0.20600000000000002</v>
      </c>
      <c r="AR19" s="3">
        <v>0.20600000000000002</v>
      </c>
      <c r="AS19" s="3">
        <v>0.20600000000000002</v>
      </c>
      <c r="AT19" s="23">
        <v>0.18</v>
      </c>
      <c r="AU19" s="23">
        <v>5.7999999999999996E-2</v>
      </c>
      <c r="AV19" s="23">
        <v>1.0999999999999999E-2</v>
      </c>
    </row>
    <row r="20" spans="1:51" x14ac:dyDescent="0.35">
      <c r="A20" t="s">
        <v>49</v>
      </c>
      <c r="B20" s="2" t="s">
        <v>88</v>
      </c>
      <c r="C20" s="3">
        <v>-0.13</v>
      </c>
      <c r="D20" s="3">
        <v>-0.11</v>
      </c>
      <c r="E20" s="3">
        <v>-0.01</v>
      </c>
      <c r="F20" s="3">
        <v>0.18</v>
      </c>
      <c r="G20" s="3">
        <v>-0.03</v>
      </c>
      <c r="H20" s="3">
        <v>0.12405872721219058</v>
      </c>
      <c r="I20" s="3">
        <v>0.1</v>
      </c>
      <c r="J20" s="3">
        <v>0.01</v>
      </c>
      <c r="K20" s="3">
        <v>1.2021135404433199E-2</v>
      </c>
      <c r="L20" s="3">
        <v>0.01</v>
      </c>
      <c r="M20" s="3">
        <v>0.16</v>
      </c>
      <c r="N20" s="3">
        <v>-0.16218940068703502</v>
      </c>
      <c r="O20" s="3">
        <v>2.7814315978451338E-4</v>
      </c>
      <c r="P20" s="3">
        <v>0.14872919133233686</v>
      </c>
      <c r="Q20" s="3">
        <v>0.02</v>
      </c>
      <c r="R20" s="3">
        <v>0.12</v>
      </c>
      <c r="S20" s="3">
        <v>9.9370843672460379E-2</v>
      </c>
      <c r="T20" s="3">
        <v>-9.0641652340123516E-2</v>
      </c>
      <c r="U20" s="3">
        <v>-0.82995236327523525</v>
      </c>
      <c r="V20" s="3">
        <v>-0.10714247793798427</v>
      </c>
      <c r="W20" s="3">
        <v>9.6136039957107136E-3</v>
      </c>
      <c r="X20" s="3">
        <v>-0.50410268756904508</v>
      </c>
      <c r="Y20" s="3">
        <v>-0.18929379006651986</v>
      </c>
      <c r="Z20" s="3">
        <v>0.28999999999999998</v>
      </c>
      <c r="AA20" s="3">
        <v>0.17</v>
      </c>
      <c r="AB20" s="3">
        <v>0.08</v>
      </c>
      <c r="AC20" s="3">
        <v>0.03</v>
      </c>
      <c r="AD20" s="3">
        <v>0.02</v>
      </c>
      <c r="AE20" s="3">
        <v>0.2</v>
      </c>
      <c r="AF20" s="3">
        <v>0.05</v>
      </c>
      <c r="AG20" s="3">
        <v>0.15</v>
      </c>
      <c r="AH20" s="3">
        <v>0.39</v>
      </c>
      <c r="AI20" s="3">
        <v>0.24</v>
      </c>
      <c r="AJ20" s="23">
        <v>0.20200000000000001</v>
      </c>
      <c r="AK20" s="3">
        <v>0.20200000000000001</v>
      </c>
      <c r="AL20" s="3">
        <v>0.20200000000000001</v>
      </c>
      <c r="AM20" s="3">
        <v>0.20200000000000001</v>
      </c>
      <c r="AN20" s="3">
        <v>0.22</v>
      </c>
      <c r="AO20" s="23">
        <v>0.20600000000000002</v>
      </c>
      <c r="AP20" s="3">
        <v>0.20600000000000002</v>
      </c>
      <c r="AQ20" s="3">
        <v>0.20600000000000002</v>
      </c>
      <c r="AR20" s="3">
        <v>0.20600000000000002</v>
      </c>
      <c r="AS20" s="3">
        <v>0.20600000000000002</v>
      </c>
      <c r="AT20" s="23">
        <v>0.18</v>
      </c>
      <c r="AU20" s="23">
        <v>5.7999999999999996E-2</v>
      </c>
      <c r="AV20" s="23">
        <v>1.0999999999999999E-2</v>
      </c>
    </row>
    <row r="21" spans="1:51" x14ac:dyDescent="0.35">
      <c r="A21" t="s">
        <v>50</v>
      </c>
      <c r="B21" s="9" t="s">
        <v>89</v>
      </c>
      <c r="C21" s="13" t="s">
        <v>15</v>
      </c>
      <c r="D21" s="13" t="s">
        <v>15</v>
      </c>
      <c r="E21" s="13" t="s">
        <v>15</v>
      </c>
      <c r="F21" s="27" t="s">
        <v>15</v>
      </c>
      <c r="G21" s="27" t="s">
        <v>15</v>
      </c>
      <c r="H21" s="27" t="s">
        <v>15</v>
      </c>
      <c r="I21" s="27" t="s">
        <v>15</v>
      </c>
      <c r="J21" s="13" t="s">
        <v>15</v>
      </c>
      <c r="K21" s="27" t="s">
        <v>15</v>
      </c>
      <c r="L21" s="27" t="s">
        <v>15</v>
      </c>
      <c r="M21" s="27" t="s">
        <v>15</v>
      </c>
      <c r="N21" s="27" t="s">
        <v>15</v>
      </c>
      <c r="O21" s="13" t="s">
        <v>15</v>
      </c>
      <c r="P21" s="13" t="s">
        <v>15</v>
      </c>
      <c r="Q21" s="13" t="s">
        <v>15</v>
      </c>
      <c r="R21" s="13" t="s">
        <v>15</v>
      </c>
      <c r="S21" s="13" t="s">
        <v>15</v>
      </c>
      <c r="T21" s="13" t="s">
        <v>15</v>
      </c>
      <c r="U21" s="13" t="s">
        <v>15</v>
      </c>
      <c r="V21" s="13" t="s">
        <v>15</v>
      </c>
      <c r="W21" s="13" t="s">
        <v>15</v>
      </c>
      <c r="X21" s="13" t="s">
        <v>15</v>
      </c>
      <c r="Y21" s="13" t="s">
        <v>15</v>
      </c>
      <c r="Z21" s="13" t="s">
        <v>15</v>
      </c>
      <c r="AA21" s="13" t="s">
        <v>15</v>
      </c>
      <c r="AB21" s="13" t="s">
        <v>15</v>
      </c>
      <c r="AC21" s="13" t="s">
        <v>15</v>
      </c>
      <c r="AD21" s="13" t="s">
        <v>15</v>
      </c>
      <c r="AE21" s="13" t="s">
        <v>15</v>
      </c>
      <c r="AF21" s="13" t="s">
        <v>15</v>
      </c>
      <c r="AG21" s="13" t="s">
        <v>15</v>
      </c>
      <c r="AH21" s="13" t="s">
        <v>15</v>
      </c>
      <c r="AI21" s="13" t="s">
        <v>15</v>
      </c>
      <c r="AJ21" s="20" t="s">
        <v>15</v>
      </c>
      <c r="AK21" s="13" t="s">
        <v>15</v>
      </c>
      <c r="AL21" s="13" t="s">
        <v>15</v>
      </c>
      <c r="AM21" s="13" t="s">
        <v>15</v>
      </c>
      <c r="AN21" s="13" t="s">
        <v>15</v>
      </c>
      <c r="AO21" s="20" t="s">
        <v>15</v>
      </c>
      <c r="AP21" s="13" t="s">
        <v>15</v>
      </c>
      <c r="AQ21" s="13" t="s">
        <v>15</v>
      </c>
      <c r="AR21" s="13" t="s">
        <v>15</v>
      </c>
      <c r="AS21" s="13" t="s">
        <v>15</v>
      </c>
      <c r="AT21" s="20">
        <v>0</v>
      </c>
      <c r="AU21" s="20">
        <v>0</v>
      </c>
      <c r="AV21" s="20">
        <v>-1.4000000000000002E-2</v>
      </c>
    </row>
    <row r="22" spans="1:51" x14ac:dyDescent="0.35">
      <c r="H22" s="8"/>
      <c r="I22" s="8"/>
      <c r="N22" s="8"/>
      <c r="P22" s="5"/>
      <c r="Q22" s="5"/>
      <c r="R22" s="5"/>
    </row>
    <row r="23" spans="1:51" x14ac:dyDescent="0.35">
      <c r="B23" s="10" t="s">
        <v>51</v>
      </c>
      <c r="C23" s="10"/>
      <c r="D23" s="30"/>
      <c r="H23" s="28"/>
      <c r="I23" s="28"/>
      <c r="N23" s="8"/>
      <c r="AJ23" s="6"/>
      <c r="AO23" s="6"/>
      <c r="AT23" s="6"/>
      <c r="AU23" s="6"/>
      <c r="AV23" s="6"/>
    </row>
    <row r="24" spans="1:51" x14ac:dyDescent="0.35">
      <c r="B24" s="4" t="s">
        <v>91</v>
      </c>
      <c r="C24" s="4"/>
      <c r="D24" s="30"/>
      <c r="E24" s="28"/>
      <c r="H24" s="28"/>
      <c r="I24" s="28"/>
      <c r="J24" s="8"/>
      <c r="K24" s="29"/>
      <c r="L24" s="8"/>
      <c r="N24" s="28"/>
      <c r="AJ24" s="6"/>
      <c r="AL24" s="21"/>
      <c r="AO24" s="6"/>
      <c r="AT24" s="6"/>
      <c r="AU24" s="6"/>
      <c r="AV24" s="6"/>
    </row>
    <row r="25" spans="1:51" x14ac:dyDescent="0.35">
      <c r="B25" s="4" t="s">
        <v>159</v>
      </c>
      <c r="C25" s="4"/>
      <c r="D25" s="4"/>
      <c r="H25" s="28"/>
      <c r="I25" s="28"/>
      <c r="L25" s="8"/>
      <c r="M25" s="28"/>
      <c r="AJ25" s="6"/>
      <c r="AO25" s="6"/>
      <c r="AT25" s="6"/>
      <c r="AU25" s="6"/>
      <c r="AV25" s="6"/>
    </row>
    <row r="26" spans="1:51" x14ac:dyDescent="0.35">
      <c r="B26" s="4"/>
      <c r="C26" s="4"/>
      <c r="D26" s="4"/>
      <c r="AJ26" s="6"/>
      <c r="AO26" s="6"/>
      <c r="AT26" s="6"/>
      <c r="AU26" s="6"/>
      <c r="AV26" s="6"/>
    </row>
    <row r="27" spans="1:51" x14ac:dyDescent="0.35">
      <c r="B27" s="4"/>
      <c r="C27" s="4"/>
      <c r="D27" s="4"/>
      <c r="AJ27" s="6"/>
      <c r="AO27" s="6"/>
      <c r="AT27" s="6"/>
      <c r="AU27" s="6"/>
      <c r="AV27" s="6"/>
    </row>
    <row r="28" spans="1:51" x14ac:dyDescent="0.35">
      <c r="B28" s="4"/>
      <c r="C28" s="4"/>
      <c r="D28" s="4"/>
    </row>
    <row r="29" spans="1:51" x14ac:dyDescent="0.35">
      <c r="B29" s="4"/>
      <c r="C29" s="4"/>
      <c r="D29" s="4"/>
    </row>
    <row r="34" spans="2:38" x14ac:dyDescent="0.35">
      <c r="B34" s="11"/>
      <c r="C34" s="11"/>
      <c r="D34" s="11"/>
      <c r="AL34" s="22"/>
    </row>
    <row r="35" spans="2:38" x14ac:dyDescent="0.35">
      <c r="B35" s="11"/>
      <c r="C35" s="11"/>
      <c r="D35" s="11"/>
    </row>
    <row r="36" spans="2:38" x14ac:dyDescent="0.35">
      <c r="B36" s="11"/>
      <c r="C36" s="11"/>
      <c r="D36" s="11"/>
    </row>
    <row r="37" spans="2:38" x14ac:dyDescent="0.35">
      <c r="B37" s="11"/>
      <c r="C37" s="11"/>
      <c r="D37" s="11"/>
    </row>
    <row r="38" spans="2:38" x14ac:dyDescent="0.35">
      <c r="B38" s="11"/>
      <c r="C38" s="11"/>
      <c r="D38" s="11"/>
    </row>
    <row r="39" spans="2:38" x14ac:dyDescent="0.35">
      <c r="B39" s="11"/>
      <c r="C39" s="11"/>
      <c r="D39" s="11"/>
    </row>
    <row r="40" spans="2:38" x14ac:dyDescent="0.35">
      <c r="B40" s="11"/>
      <c r="C40" s="11"/>
      <c r="D40" s="11"/>
    </row>
    <row r="41" spans="2:38" x14ac:dyDescent="0.35">
      <c r="B41" s="11"/>
      <c r="C41" s="11"/>
      <c r="D41" s="11"/>
    </row>
  </sheetData>
  <mergeCells count="10">
    <mergeCell ref="B2:AV2"/>
    <mergeCell ref="P4:T4"/>
    <mergeCell ref="U4:Y4"/>
    <mergeCell ref="Z4:AD4"/>
    <mergeCell ref="AE4:AI4"/>
    <mergeCell ref="AJ4:AN4"/>
    <mergeCell ref="AO4:AS4"/>
    <mergeCell ref="K4:O4"/>
    <mergeCell ref="F4:J4"/>
    <mergeCell ref="C4:E4"/>
  </mergeCells>
  <pageMargins left="0.70866141732283472" right="0.70866141732283472" top="0.74803149606299213" bottom="0.74803149606299213" header="0.31496062992125984" footer="0.31496062992125984"/>
  <pageSetup paperSize="9" scale="74" orientation="landscape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C6672F-3511-4F8D-9CFA-8EA47ECD7266}">
  <sheetPr>
    <pageSetUpPr fitToPage="1"/>
  </sheetPr>
  <dimension ref="A2:AV36"/>
  <sheetViews>
    <sheetView showGridLines="0" topLeftCell="B1" zoomScale="80" zoomScaleNormal="80" workbookViewId="0">
      <pane xSplit="1" ySplit="3" topLeftCell="C4" activePane="bottomRight" state="frozen"/>
      <selection pane="topRight" activeCell="C1" sqref="C1"/>
      <selection pane="bottomLeft" activeCell="B6" sqref="B6"/>
      <selection pane="bottomRight" activeCell="C5" sqref="C5"/>
    </sheetView>
  </sheetViews>
  <sheetFormatPr defaultColWidth="16.1796875" defaultRowHeight="14.5" x14ac:dyDescent="0.35"/>
  <cols>
    <col min="1" max="1" width="0" hidden="1" customWidth="1"/>
    <col min="2" max="2" width="57.81640625" customWidth="1"/>
    <col min="3" max="8" width="16.36328125" customWidth="1"/>
    <col min="9" max="12" width="16.1796875" customWidth="1"/>
    <col min="13" max="13" width="16.26953125" customWidth="1"/>
    <col min="14" max="14" width="16.26953125" hidden="1" customWidth="1"/>
    <col min="15" max="16" width="16.1796875" hidden="1" customWidth="1"/>
    <col min="17" max="17" width="16.1796875" customWidth="1"/>
    <col min="18" max="21" width="16.1796875" hidden="1" customWidth="1"/>
    <col min="22" max="22" width="16.1796875" customWidth="1"/>
    <col min="23" max="26" width="16.1796875" hidden="1" customWidth="1"/>
    <col min="27" max="27" width="16.1796875" customWidth="1"/>
    <col min="28" max="44" width="16.1796875" hidden="1" customWidth="1"/>
    <col min="45" max="45" width="16.1796875" customWidth="1"/>
  </cols>
  <sheetData>
    <row r="2" spans="1:48" ht="15.5" x14ac:dyDescent="0.35">
      <c r="B2" s="35" t="s">
        <v>113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  <c r="AI2" s="35"/>
      <c r="AJ2" s="35"/>
      <c r="AK2" s="35"/>
      <c r="AL2" s="35"/>
      <c r="AM2" s="35"/>
      <c r="AN2" s="35"/>
      <c r="AO2" s="35"/>
      <c r="AP2" s="35"/>
      <c r="AQ2" s="35"/>
      <c r="AR2" s="35"/>
      <c r="AS2" s="35"/>
    </row>
    <row r="4" spans="1:48" x14ac:dyDescent="0.35">
      <c r="A4" s="17"/>
      <c r="B4" s="24" t="s">
        <v>75</v>
      </c>
      <c r="C4" s="32">
        <v>2024</v>
      </c>
      <c r="D4" s="33"/>
      <c r="E4" s="39">
        <v>2023</v>
      </c>
      <c r="F4" s="39"/>
      <c r="G4" s="39"/>
      <c r="H4" s="40"/>
      <c r="I4" s="37">
        <v>2022</v>
      </c>
      <c r="J4" s="37"/>
      <c r="K4" s="37"/>
      <c r="L4" s="38"/>
      <c r="M4" s="39">
        <v>2021</v>
      </c>
      <c r="N4" s="39"/>
      <c r="O4" s="39"/>
      <c r="P4" s="40"/>
      <c r="Q4" s="32">
        <v>2020</v>
      </c>
      <c r="R4" s="34"/>
      <c r="S4" s="34"/>
      <c r="T4" s="34"/>
      <c r="U4" s="33"/>
      <c r="V4" s="32">
        <v>2019</v>
      </c>
      <c r="W4" s="34"/>
      <c r="X4" s="34"/>
      <c r="Y4" s="34"/>
      <c r="Z4" s="33"/>
      <c r="AA4" s="32">
        <v>2018</v>
      </c>
      <c r="AB4" s="34"/>
      <c r="AC4" s="34"/>
      <c r="AD4" s="34"/>
      <c r="AE4" s="33"/>
      <c r="AF4" s="32">
        <v>2017</v>
      </c>
      <c r="AG4" s="34"/>
      <c r="AH4" s="34"/>
      <c r="AI4" s="34"/>
      <c r="AJ4" s="33"/>
      <c r="AK4" s="32">
        <v>2016</v>
      </c>
      <c r="AL4" s="34"/>
      <c r="AM4" s="34"/>
      <c r="AN4" s="34"/>
      <c r="AO4" s="33"/>
    </row>
    <row r="5" spans="1:48" x14ac:dyDescent="0.35">
      <c r="A5" s="17"/>
      <c r="B5" s="1" t="s">
        <v>73</v>
      </c>
      <c r="C5" s="7" t="s">
        <v>2</v>
      </c>
      <c r="D5" s="7" t="s">
        <v>3</v>
      </c>
      <c r="E5" s="7" t="s">
        <v>5</v>
      </c>
      <c r="F5" s="7" t="s">
        <v>6</v>
      </c>
      <c r="G5" s="7" t="s">
        <v>2</v>
      </c>
      <c r="H5" s="7" t="s">
        <v>3</v>
      </c>
      <c r="I5" s="7" t="s">
        <v>5</v>
      </c>
      <c r="J5" s="7" t="s">
        <v>6</v>
      </c>
      <c r="K5" s="7" t="s">
        <v>2</v>
      </c>
      <c r="L5" s="7" t="s">
        <v>3</v>
      </c>
      <c r="M5" s="7" t="s">
        <v>156</v>
      </c>
      <c r="N5" s="7" t="s">
        <v>6</v>
      </c>
      <c r="O5" s="7" t="s">
        <v>2</v>
      </c>
      <c r="P5" s="7" t="s">
        <v>3</v>
      </c>
      <c r="Q5" s="7" t="s">
        <v>4</v>
      </c>
      <c r="R5" s="7" t="s">
        <v>5</v>
      </c>
      <c r="S5" s="7" t="s">
        <v>6</v>
      </c>
      <c r="T5" s="7" t="s">
        <v>2</v>
      </c>
      <c r="U5" s="7" t="s">
        <v>3</v>
      </c>
      <c r="V5" s="7" t="s">
        <v>7</v>
      </c>
      <c r="W5" s="7" t="s">
        <v>5</v>
      </c>
      <c r="X5" s="7" t="s">
        <v>6</v>
      </c>
      <c r="Y5" s="7" t="s">
        <v>2</v>
      </c>
      <c r="Z5" s="7" t="s">
        <v>3</v>
      </c>
      <c r="AA5" s="7" t="s">
        <v>8</v>
      </c>
      <c r="AB5" s="7" t="s">
        <v>5</v>
      </c>
      <c r="AC5" s="7" t="s">
        <v>6</v>
      </c>
      <c r="AD5" s="7" t="s">
        <v>2</v>
      </c>
      <c r="AE5" s="7" t="s">
        <v>3</v>
      </c>
      <c r="AF5" s="7" t="s">
        <v>9</v>
      </c>
      <c r="AG5" s="7" t="s">
        <v>5</v>
      </c>
      <c r="AH5" s="7" t="s">
        <v>6</v>
      </c>
      <c r="AI5" s="7" t="s">
        <v>2</v>
      </c>
      <c r="AJ5" s="7" t="s">
        <v>3</v>
      </c>
      <c r="AK5" s="7" t="s">
        <v>10</v>
      </c>
      <c r="AL5" s="7" t="s">
        <v>5</v>
      </c>
      <c r="AM5" s="7" t="s">
        <v>6</v>
      </c>
      <c r="AN5" s="7" t="s">
        <v>2</v>
      </c>
      <c r="AO5" s="7" t="s">
        <v>3</v>
      </c>
      <c r="AS5" s="8"/>
    </row>
    <row r="6" spans="1:48" x14ac:dyDescent="0.35">
      <c r="A6" s="15" t="s">
        <v>23</v>
      </c>
      <c r="B6" s="2" t="s">
        <v>23</v>
      </c>
      <c r="C6" s="13">
        <v>2283</v>
      </c>
      <c r="D6" s="13">
        <v>2309.1</v>
      </c>
      <c r="E6" s="13">
        <v>2351.6999999999998</v>
      </c>
      <c r="F6" s="13">
        <v>2175.9</v>
      </c>
      <c r="G6" s="13">
        <v>2249.4</v>
      </c>
      <c r="H6" s="13">
        <v>2322.6999999999998</v>
      </c>
      <c r="I6" s="13">
        <v>2280.1999999999998</v>
      </c>
      <c r="J6" s="13">
        <v>2266.5</v>
      </c>
      <c r="K6" s="13">
        <v>2251.6999999999998</v>
      </c>
      <c r="L6" s="13">
        <v>2140</v>
      </c>
      <c r="M6" s="13">
        <v>2174.9</v>
      </c>
      <c r="N6" s="13">
        <v>2059.3000000000002</v>
      </c>
      <c r="O6" s="13">
        <v>2091.8000000000002</v>
      </c>
      <c r="P6" s="13">
        <v>2055.5079999999998</v>
      </c>
      <c r="Q6" s="13">
        <v>2114.4</v>
      </c>
      <c r="R6" s="13">
        <v>2114.4</v>
      </c>
      <c r="S6" s="13">
        <v>2214.8000000000002</v>
      </c>
      <c r="T6" s="13">
        <v>2320.5</v>
      </c>
      <c r="U6" s="13">
        <v>2363.8000000000002</v>
      </c>
      <c r="V6" s="13">
        <v>2435</v>
      </c>
      <c r="W6" s="13">
        <v>2435</v>
      </c>
      <c r="X6" s="13">
        <v>2265.6999999999998</v>
      </c>
      <c r="Y6" s="13">
        <v>2247.3000000000002</v>
      </c>
      <c r="Z6" s="13">
        <v>2226.3000000000002</v>
      </c>
      <c r="AA6" s="13">
        <v>1441.2449999999999</v>
      </c>
      <c r="AB6" s="13">
        <v>1441.3</v>
      </c>
      <c r="AC6" s="13">
        <v>1077.5999999999999</v>
      </c>
      <c r="AD6" s="13" t="s">
        <v>38</v>
      </c>
      <c r="AE6" s="13" t="s">
        <v>39</v>
      </c>
      <c r="AF6" s="20">
        <v>1037.2539999999999</v>
      </c>
      <c r="AG6" s="13">
        <v>1037.2539999999999</v>
      </c>
      <c r="AH6" s="13">
        <v>884.15167900489666</v>
      </c>
      <c r="AI6" s="13">
        <v>835.68768484561701</v>
      </c>
      <c r="AJ6" s="13">
        <v>1033.9000000000001</v>
      </c>
      <c r="AK6" s="20">
        <v>779.48599999999999</v>
      </c>
      <c r="AL6" s="13">
        <v>779.48599999999999</v>
      </c>
      <c r="AM6" s="13">
        <v>734.17393320964743</v>
      </c>
      <c r="AN6" s="13">
        <v>731.75528188905196</v>
      </c>
      <c r="AO6" s="13">
        <v>658.64515977883991</v>
      </c>
      <c r="AP6" s="20">
        <v>668.73199999999997</v>
      </c>
      <c r="AQ6" s="20">
        <v>615.12400000000002</v>
      </c>
      <c r="AR6" s="20">
        <v>634.51199999999994</v>
      </c>
      <c r="AS6" s="8"/>
      <c r="AT6" s="8"/>
      <c r="AU6" s="5"/>
      <c r="AV6" s="5"/>
    </row>
    <row r="7" spans="1:48" x14ac:dyDescent="0.35">
      <c r="A7" s="15" t="s">
        <v>40</v>
      </c>
      <c r="B7" s="2" t="s">
        <v>93</v>
      </c>
      <c r="C7" s="13">
        <v>1916.5</v>
      </c>
      <c r="D7" s="13">
        <v>1915.4</v>
      </c>
      <c r="E7" s="13">
        <v>1951</v>
      </c>
      <c r="F7" s="13">
        <v>1773.6</v>
      </c>
      <c r="G7" s="13">
        <v>1866.2</v>
      </c>
      <c r="H7" s="13">
        <v>1990.5</v>
      </c>
      <c r="I7" s="13">
        <v>1949</v>
      </c>
      <c r="J7" s="13">
        <v>1918.1</v>
      </c>
      <c r="K7" s="13">
        <v>1934.1</v>
      </c>
      <c r="L7" s="13">
        <v>1834</v>
      </c>
      <c r="M7" s="13">
        <v>1867.4</v>
      </c>
      <c r="N7" s="13">
        <v>1757</v>
      </c>
      <c r="O7" s="13">
        <v>1817.4</v>
      </c>
      <c r="P7" s="13">
        <v>1804.2320000000004</v>
      </c>
      <c r="Q7" s="13">
        <v>1849.7</v>
      </c>
      <c r="R7" s="13">
        <v>1849.7</v>
      </c>
      <c r="S7" s="13">
        <v>1923.4</v>
      </c>
      <c r="T7" s="13">
        <v>2023.5</v>
      </c>
      <c r="U7" s="13">
        <v>1953.4</v>
      </c>
      <c r="V7" s="13">
        <v>1958.3</v>
      </c>
      <c r="W7" s="13">
        <v>1958.3</v>
      </c>
      <c r="X7" s="13">
        <v>1813.5</v>
      </c>
      <c r="Y7" s="13">
        <v>1813</v>
      </c>
      <c r="Z7" s="13">
        <v>1787</v>
      </c>
      <c r="AA7" s="13">
        <v>1010.784</v>
      </c>
      <c r="AB7" s="13">
        <v>1010.7</v>
      </c>
      <c r="AC7" s="13">
        <v>733.7</v>
      </c>
      <c r="AD7" s="13">
        <v>701.5</v>
      </c>
      <c r="AE7" s="13">
        <v>693.8</v>
      </c>
      <c r="AF7" s="20">
        <v>714.70699999999999</v>
      </c>
      <c r="AG7" s="13">
        <v>714.70699999999999</v>
      </c>
      <c r="AH7" s="13">
        <v>569.83600000000001</v>
      </c>
      <c r="AI7" s="13">
        <v>536.65800000000002</v>
      </c>
      <c r="AJ7" s="13">
        <v>711.8</v>
      </c>
      <c r="AK7" s="20">
        <v>467.565</v>
      </c>
      <c r="AL7" s="13">
        <v>467.565</v>
      </c>
      <c r="AM7" s="13">
        <v>433.36900000000003</v>
      </c>
      <c r="AN7" s="13">
        <v>446.85052536436552</v>
      </c>
      <c r="AO7" s="13">
        <v>388.15738918564335</v>
      </c>
      <c r="AP7" s="20">
        <v>409.65100000000001</v>
      </c>
      <c r="AQ7" s="20">
        <v>386.22399999999999</v>
      </c>
      <c r="AR7" s="20">
        <v>382.65</v>
      </c>
      <c r="AS7" s="8"/>
      <c r="AT7" s="8"/>
      <c r="AU7" s="5"/>
      <c r="AV7" s="5"/>
    </row>
    <row r="8" spans="1:48" x14ac:dyDescent="0.35">
      <c r="A8" s="15" t="s">
        <v>41</v>
      </c>
      <c r="B8" s="2" t="s">
        <v>25</v>
      </c>
      <c r="C8" s="13">
        <v>1373.1</v>
      </c>
      <c r="D8" s="13">
        <v>1358.7</v>
      </c>
      <c r="E8" s="13">
        <v>1346.5</v>
      </c>
      <c r="F8" s="13">
        <v>1172.7</v>
      </c>
      <c r="G8" s="13">
        <v>1281</v>
      </c>
      <c r="H8" s="13">
        <v>1378.9</v>
      </c>
      <c r="I8" s="13">
        <v>1322.6</v>
      </c>
      <c r="J8" s="13">
        <v>1323.8</v>
      </c>
      <c r="K8" s="13">
        <v>1308.7</v>
      </c>
      <c r="L8" s="13">
        <v>1269.9000000000001</v>
      </c>
      <c r="M8" s="13">
        <v>1288.0999999999999</v>
      </c>
      <c r="N8" s="13">
        <v>766.4</v>
      </c>
      <c r="O8" s="13">
        <v>1327.3</v>
      </c>
      <c r="P8" s="13">
        <v>1352.0260000000003</v>
      </c>
      <c r="Q8" s="13">
        <v>1371.7</v>
      </c>
      <c r="R8" s="13">
        <v>1371.7</v>
      </c>
      <c r="S8" s="13">
        <v>1452.6</v>
      </c>
      <c r="T8" s="13">
        <v>916.1</v>
      </c>
      <c r="U8" s="13">
        <v>884.5</v>
      </c>
      <c r="V8" s="13">
        <v>1459.4</v>
      </c>
      <c r="W8" s="13">
        <v>1459.4</v>
      </c>
      <c r="X8" s="13">
        <v>1372.9</v>
      </c>
      <c r="Y8" s="13">
        <v>1416.2</v>
      </c>
      <c r="Z8" s="13">
        <v>1410.8</v>
      </c>
      <c r="AA8" s="13">
        <v>745.50699999999995</v>
      </c>
      <c r="AB8" s="13">
        <v>745.4</v>
      </c>
      <c r="AC8" s="13">
        <v>532.9</v>
      </c>
      <c r="AD8" s="13">
        <v>443.6</v>
      </c>
      <c r="AE8" s="13">
        <v>481.7</v>
      </c>
      <c r="AF8" s="20">
        <v>482.08800000000002</v>
      </c>
      <c r="AG8" s="13">
        <v>482.08800000000002</v>
      </c>
      <c r="AH8" s="13">
        <v>177.64</v>
      </c>
      <c r="AI8" s="13">
        <v>314.37200000000001</v>
      </c>
      <c r="AJ8" s="13">
        <v>481.1</v>
      </c>
      <c r="AK8" s="20">
        <v>275.56</v>
      </c>
      <c r="AL8" s="13">
        <v>275.56</v>
      </c>
      <c r="AM8" s="13">
        <v>271.97699999999998</v>
      </c>
      <c r="AN8" s="13">
        <v>320.0203366851203</v>
      </c>
      <c r="AO8" s="13">
        <v>276.38623371755227</v>
      </c>
      <c r="AP8" s="20">
        <v>276.94</v>
      </c>
      <c r="AQ8" s="20">
        <v>303.35899999999998</v>
      </c>
      <c r="AR8" s="20">
        <v>261.96499999999997</v>
      </c>
      <c r="AS8" s="8"/>
      <c r="AT8" s="8"/>
      <c r="AU8" s="5"/>
      <c r="AV8" s="5"/>
    </row>
    <row r="9" spans="1:48" x14ac:dyDescent="0.35">
      <c r="A9" s="15" t="s">
        <v>26</v>
      </c>
      <c r="B9" s="2" t="s">
        <v>26</v>
      </c>
      <c r="C9" s="13">
        <v>543.4</v>
      </c>
      <c r="D9" s="13">
        <v>556.70000000000005</v>
      </c>
      <c r="E9" s="13">
        <v>604.5</v>
      </c>
      <c r="F9" s="13">
        <v>600.9</v>
      </c>
      <c r="G9" s="13">
        <v>585.20000000000005</v>
      </c>
      <c r="H9" s="13">
        <v>611.6</v>
      </c>
      <c r="I9" s="13">
        <v>626.4</v>
      </c>
      <c r="J9" s="13">
        <v>594.29999999999995</v>
      </c>
      <c r="K9" s="13">
        <v>625.4</v>
      </c>
      <c r="L9" s="13">
        <v>564.1</v>
      </c>
      <c r="M9" s="13">
        <v>579.34</v>
      </c>
      <c r="N9" s="13">
        <v>990.6</v>
      </c>
      <c r="O9" s="13">
        <v>490.1</v>
      </c>
      <c r="P9" s="13">
        <v>452.20600000000002</v>
      </c>
      <c r="Q9" s="13">
        <v>478.1</v>
      </c>
      <c r="R9" s="13">
        <v>478.1</v>
      </c>
      <c r="S9" s="13">
        <v>470.8</v>
      </c>
      <c r="T9" s="13">
        <v>1106.9000000000001</v>
      </c>
      <c r="U9" s="13">
        <v>1069</v>
      </c>
      <c r="V9" s="13">
        <v>498.9</v>
      </c>
      <c r="W9" s="13">
        <v>498.9</v>
      </c>
      <c r="X9" s="13">
        <v>440.6</v>
      </c>
      <c r="Y9" s="13">
        <v>396.8</v>
      </c>
      <c r="Z9" s="13">
        <v>376.2</v>
      </c>
      <c r="AA9" s="13">
        <v>265.27699999999999</v>
      </c>
      <c r="AB9" s="13">
        <v>265.3</v>
      </c>
      <c r="AC9" s="13">
        <v>200.8</v>
      </c>
      <c r="AD9" s="13">
        <v>257.89999999999998</v>
      </c>
      <c r="AE9" s="13">
        <v>212.1</v>
      </c>
      <c r="AF9" s="20">
        <v>232.619</v>
      </c>
      <c r="AG9" s="13">
        <v>232.619</v>
      </c>
      <c r="AH9" s="13">
        <v>392.19499999999999</v>
      </c>
      <c r="AI9" s="13">
        <v>222.28399999999999</v>
      </c>
      <c r="AJ9" s="13">
        <v>230.7</v>
      </c>
      <c r="AK9" s="20">
        <v>192.005</v>
      </c>
      <c r="AL9" s="13">
        <v>192.005</v>
      </c>
      <c r="AM9" s="13">
        <v>161.39099999999999</v>
      </c>
      <c r="AN9" s="13">
        <v>126.83018867924527</v>
      </c>
      <c r="AO9" s="13">
        <v>111.7711554680911</v>
      </c>
      <c r="AP9" s="20">
        <v>132.71100000000001</v>
      </c>
      <c r="AQ9" s="20">
        <v>82.864999999999995</v>
      </c>
      <c r="AR9" s="20">
        <v>120.685</v>
      </c>
      <c r="AS9" s="8"/>
      <c r="AT9" s="8"/>
      <c r="AU9" s="5"/>
      <c r="AV9" s="5"/>
    </row>
    <row r="10" spans="1:48" x14ac:dyDescent="0.35">
      <c r="A10" s="15" t="s">
        <v>42</v>
      </c>
      <c r="B10" s="2" t="s">
        <v>42</v>
      </c>
      <c r="C10" s="13">
        <v>352.8</v>
      </c>
      <c r="D10" s="13">
        <v>377.9</v>
      </c>
      <c r="E10" s="13">
        <v>385.4</v>
      </c>
      <c r="F10" s="13">
        <v>387.6</v>
      </c>
      <c r="G10" s="13">
        <v>369.2</v>
      </c>
      <c r="H10" s="13">
        <v>319.5</v>
      </c>
      <c r="I10" s="13">
        <v>320.10000000000002</v>
      </c>
      <c r="J10" s="13">
        <v>337.9</v>
      </c>
      <c r="K10" s="13">
        <v>306.8</v>
      </c>
      <c r="L10" s="13">
        <v>296.39999999999998</v>
      </c>
      <c r="M10" s="13">
        <v>298.7</v>
      </c>
      <c r="N10" s="13">
        <v>294.3</v>
      </c>
      <c r="O10" s="13">
        <v>267.39999999999998</v>
      </c>
      <c r="P10" s="13">
        <v>244.8</v>
      </c>
      <c r="Q10" s="13">
        <v>257.8</v>
      </c>
      <c r="R10" s="13">
        <v>257.8</v>
      </c>
      <c r="S10" s="13">
        <v>283.8</v>
      </c>
      <c r="T10" s="13">
        <v>290.2</v>
      </c>
      <c r="U10" s="13">
        <v>402.3</v>
      </c>
      <c r="V10" s="13">
        <v>467.2</v>
      </c>
      <c r="W10" s="13">
        <v>467.2</v>
      </c>
      <c r="X10" s="13">
        <v>442.2</v>
      </c>
      <c r="Y10" s="13">
        <v>424.3</v>
      </c>
      <c r="Z10" s="13">
        <v>429.7</v>
      </c>
      <c r="AA10" s="13">
        <v>420.51900000000001</v>
      </c>
      <c r="AB10" s="13">
        <v>420.7</v>
      </c>
      <c r="AC10" s="13">
        <v>334.2</v>
      </c>
      <c r="AD10" s="13">
        <v>323.89999999999998</v>
      </c>
      <c r="AE10" s="13">
        <v>324.3</v>
      </c>
      <c r="AF10" s="20">
        <v>313.69299999999998</v>
      </c>
      <c r="AG10" s="13">
        <v>313.69299999999998</v>
      </c>
      <c r="AH10" s="13">
        <v>306.08526142349911</v>
      </c>
      <c r="AI10" s="13">
        <v>290.99065420560748</v>
      </c>
      <c r="AJ10" s="13">
        <v>313.7</v>
      </c>
      <c r="AK10" s="20">
        <v>295.71800000000002</v>
      </c>
      <c r="AL10" s="13">
        <v>295.71800000000002</v>
      </c>
      <c r="AM10" s="13">
        <v>283.37175324675326</v>
      </c>
      <c r="AN10" s="13">
        <v>269.0274545249124</v>
      </c>
      <c r="AO10" s="13">
        <v>254.4895042638928</v>
      </c>
      <c r="AP10" s="20">
        <v>242.41</v>
      </c>
      <c r="AQ10" s="20">
        <v>213.66200000000001</v>
      </c>
      <c r="AR10" s="20">
        <v>236.25</v>
      </c>
      <c r="AS10" s="8"/>
      <c r="AT10" s="8"/>
      <c r="AU10" s="5"/>
      <c r="AV10" s="5"/>
    </row>
    <row r="11" spans="1:48" x14ac:dyDescent="0.35">
      <c r="A11" s="15" t="s">
        <v>43</v>
      </c>
      <c r="B11" s="2" t="s">
        <v>44</v>
      </c>
      <c r="C11" s="13">
        <v>13.7</v>
      </c>
      <c r="D11" s="13">
        <v>14</v>
      </c>
      <c r="E11" s="13">
        <v>15.3</v>
      </c>
      <c r="F11" s="13">
        <v>14.7</v>
      </c>
      <c r="G11" s="13">
        <v>14</v>
      </c>
      <c r="H11" s="13">
        <v>12.7</v>
      </c>
      <c r="I11" s="13">
        <v>11.1</v>
      </c>
      <c r="J11" s="13">
        <v>10.5</v>
      </c>
      <c r="K11" s="13">
        <v>10.8</v>
      </c>
      <c r="L11" s="13">
        <v>9.6</v>
      </c>
      <c r="M11" s="13">
        <v>8.8000000000000007</v>
      </c>
      <c r="N11" s="13">
        <v>8</v>
      </c>
      <c r="O11" s="13">
        <v>6.9</v>
      </c>
      <c r="P11" s="13">
        <v>6.4850000000000003</v>
      </c>
      <c r="Q11" s="13">
        <v>6.9</v>
      </c>
      <c r="R11" s="13">
        <v>6.9</v>
      </c>
      <c r="S11" s="13">
        <v>7.6</v>
      </c>
      <c r="T11" s="13">
        <v>7.3</v>
      </c>
      <c r="U11" s="13">
        <v>8.1</v>
      </c>
      <c r="V11" s="13">
        <v>9.5</v>
      </c>
      <c r="W11" s="13">
        <v>9.5</v>
      </c>
      <c r="X11" s="13">
        <v>10</v>
      </c>
      <c r="Y11" s="13">
        <v>10</v>
      </c>
      <c r="Z11" s="13">
        <v>9.6</v>
      </c>
      <c r="AA11" s="13">
        <v>9.9420000000000002</v>
      </c>
      <c r="AB11" s="13">
        <v>9.9</v>
      </c>
      <c r="AC11" s="13">
        <v>9.6999999999999993</v>
      </c>
      <c r="AD11" s="13">
        <v>9.1999999999999993</v>
      </c>
      <c r="AE11" s="13">
        <v>9.1999999999999993</v>
      </c>
      <c r="AF11" s="20">
        <v>8.8539999999999992</v>
      </c>
      <c r="AG11" s="13">
        <v>8.8539999999999992</v>
      </c>
      <c r="AH11" s="13">
        <v>8.2307210322341096</v>
      </c>
      <c r="AI11" s="13">
        <v>8.039275996687568</v>
      </c>
      <c r="AJ11" s="13">
        <v>8.4</v>
      </c>
      <c r="AK11" s="20">
        <v>16.202999999999999</v>
      </c>
      <c r="AL11" s="13">
        <v>16.202999999999999</v>
      </c>
      <c r="AM11" s="13">
        <v>17.432977736549166</v>
      </c>
      <c r="AN11" s="13">
        <v>15.877301999774035</v>
      </c>
      <c r="AO11" s="13">
        <v>15.998266329303721</v>
      </c>
      <c r="AP11" s="20">
        <v>16.670999999999999</v>
      </c>
      <c r="AQ11" s="20">
        <v>15.039</v>
      </c>
      <c r="AR11" s="20">
        <v>15.612</v>
      </c>
      <c r="AS11" s="8"/>
      <c r="AT11" s="8"/>
      <c r="AU11" s="5"/>
      <c r="AV11" s="5"/>
    </row>
    <row r="12" spans="1:48" x14ac:dyDescent="0.35">
      <c r="A12" s="15" t="s">
        <v>27</v>
      </c>
      <c r="B12" s="2" t="s">
        <v>45</v>
      </c>
      <c r="C12" s="13">
        <v>366.5</v>
      </c>
      <c r="D12" s="13">
        <v>383.2</v>
      </c>
      <c r="E12" s="13">
        <v>400.7</v>
      </c>
      <c r="F12" s="13">
        <v>402.3</v>
      </c>
      <c r="G12" s="13">
        <v>383.2</v>
      </c>
      <c r="H12" s="13">
        <v>332.2</v>
      </c>
      <c r="I12" s="13">
        <v>331.2</v>
      </c>
      <c r="J12" s="13">
        <v>348.4</v>
      </c>
      <c r="K12" s="13">
        <v>317.60000000000002</v>
      </c>
      <c r="L12" s="13">
        <v>306</v>
      </c>
      <c r="M12" s="13">
        <v>307.54000000000002</v>
      </c>
      <c r="N12" s="13">
        <v>302.3</v>
      </c>
      <c r="O12" s="13">
        <v>274.39999999999998</v>
      </c>
      <c r="P12" s="13">
        <v>251.28500000000003</v>
      </c>
      <c r="Q12" s="13">
        <v>264.7</v>
      </c>
      <c r="R12" s="13">
        <v>264.7</v>
      </c>
      <c r="S12" s="13">
        <v>291.39999999999998</v>
      </c>
      <c r="T12" s="13">
        <v>297.5</v>
      </c>
      <c r="U12" s="13">
        <v>410.4</v>
      </c>
      <c r="V12" s="13">
        <v>476.7</v>
      </c>
      <c r="W12" s="13">
        <v>476.7</v>
      </c>
      <c r="X12" s="13">
        <v>452.2</v>
      </c>
      <c r="Y12" s="13">
        <v>434.3</v>
      </c>
      <c r="Z12" s="13">
        <v>439.3</v>
      </c>
      <c r="AA12" s="13">
        <v>430.46100000000001</v>
      </c>
      <c r="AB12" s="13">
        <v>430.6</v>
      </c>
      <c r="AC12" s="13">
        <v>343.9</v>
      </c>
      <c r="AD12" s="13">
        <v>333.1</v>
      </c>
      <c r="AE12" s="13">
        <v>333.5</v>
      </c>
      <c r="AF12" s="20">
        <v>322.54700000000003</v>
      </c>
      <c r="AG12" s="13">
        <v>322.54700000000003</v>
      </c>
      <c r="AH12" s="13">
        <v>314.31598245573321</v>
      </c>
      <c r="AI12" s="13">
        <v>299.02993020229508</v>
      </c>
      <c r="AJ12" s="13">
        <v>322.10000000000002</v>
      </c>
      <c r="AK12" s="20">
        <v>311.92099999999999</v>
      </c>
      <c r="AL12" s="13">
        <v>311.92099999999999</v>
      </c>
      <c r="AM12" s="13">
        <v>300.80473098330242</v>
      </c>
      <c r="AN12" s="13">
        <v>284.90475652468643</v>
      </c>
      <c r="AO12" s="13">
        <v>270.4877705931965</v>
      </c>
      <c r="AP12" s="20">
        <v>259.08100000000002</v>
      </c>
      <c r="AQ12" s="20">
        <v>228.9</v>
      </c>
      <c r="AR12" s="20">
        <v>251.86199999999999</v>
      </c>
      <c r="AS12" s="8"/>
      <c r="AT12" s="8"/>
      <c r="AU12" s="5"/>
      <c r="AV12" s="5"/>
    </row>
    <row r="13" spans="1:48" x14ac:dyDescent="0.35">
      <c r="A13" s="15" t="s">
        <v>28</v>
      </c>
      <c r="B13" s="2" t="s">
        <v>28</v>
      </c>
      <c r="C13" s="13">
        <v>22</v>
      </c>
      <c r="D13" s="13">
        <v>22</v>
      </c>
      <c r="E13" s="13">
        <v>22</v>
      </c>
      <c r="F13" s="13">
        <v>22</v>
      </c>
      <c r="G13" s="13">
        <v>22</v>
      </c>
      <c r="H13" s="13">
        <v>22</v>
      </c>
      <c r="I13" s="13">
        <v>22</v>
      </c>
      <c r="J13" s="13">
        <v>22</v>
      </c>
      <c r="K13" s="13">
        <v>22</v>
      </c>
      <c r="L13" s="13">
        <v>22</v>
      </c>
      <c r="M13" s="13">
        <v>22</v>
      </c>
      <c r="N13" s="13">
        <v>22</v>
      </c>
      <c r="O13" s="13">
        <v>22</v>
      </c>
      <c r="P13" s="13">
        <v>22</v>
      </c>
      <c r="Q13" s="13">
        <v>22</v>
      </c>
      <c r="R13" s="13">
        <v>22</v>
      </c>
      <c r="S13" s="13">
        <v>22</v>
      </c>
      <c r="T13" s="13">
        <v>22</v>
      </c>
      <c r="U13" s="13">
        <v>22</v>
      </c>
      <c r="V13" s="13">
        <v>22</v>
      </c>
      <c r="W13" s="13">
        <v>22</v>
      </c>
      <c r="X13" s="13">
        <v>22</v>
      </c>
      <c r="Y13" s="13">
        <v>22</v>
      </c>
      <c r="Z13" s="13">
        <v>22</v>
      </c>
      <c r="AA13" s="13">
        <v>21.954999999999998</v>
      </c>
      <c r="AB13" s="13">
        <v>22</v>
      </c>
      <c r="AC13" s="13">
        <v>21.2</v>
      </c>
      <c r="AD13" s="13">
        <v>21.2</v>
      </c>
      <c r="AE13" s="13">
        <v>0.2</v>
      </c>
      <c r="AF13" s="20">
        <v>0.21199999999999999</v>
      </c>
      <c r="AG13" s="13">
        <v>0.21199999999999999</v>
      </c>
      <c r="AH13" s="13">
        <v>0.16569585296233552</v>
      </c>
      <c r="AI13" s="13">
        <v>0.16893410623447297</v>
      </c>
      <c r="AJ13" s="13">
        <v>0.2</v>
      </c>
      <c r="AK13" s="20">
        <v>0.21199999999999999</v>
      </c>
      <c r="AL13" s="13">
        <v>0.21199999999999999</v>
      </c>
      <c r="AM13" s="13">
        <v>0.16558441558441558</v>
      </c>
      <c r="AN13" s="13">
        <v>0.16133770195458139</v>
      </c>
      <c r="AO13" s="13">
        <v>0.16727579420860278</v>
      </c>
      <c r="AP13" s="20">
        <v>0.21199999999999999</v>
      </c>
      <c r="AQ13" s="20">
        <v>0.21199999999999999</v>
      </c>
      <c r="AR13" s="20">
        <v>0.21199999999999999</v>
      </c>
      <c r="AS13" s="8"/>
      <c r="AT13" s="8"/>
      <c r="AU13" s="5"/>
      <c r="AV13" s="5"/>
    </row>
    <row r="14" spans="1:48" x14ac:dyDescent="0.35">
      <c r="AT14" s="8"/>
      <c r="AU14" s="5"/>
      <c r="AV14" s="5"/>
    </row>
    <row r="15" spans="1:48" x14ac:dyDescent="0.35">
      <c r="O15" s="5"/>
      <c r="AS15" s="8"/>
    </row>
    <row r="17" spans="2:45" x14ac:dyDescent="0.35">
      <c r="B17" s="4"/>
      <c r="C17" s="4"/>
      <c r="M17" s="4"/>
      <c r="N17" s="4"/>
    </row>
    <row r="18" spans="2:45" x14ac:dyDescent="0.35">
      <c r="B18" s="10"/>
      <c r="C18" s="10"/>
      <c r="M18" s="10"/>
      <c r="N18" s="10"/>
      <c r="AG18" s="6"/>
      <c r="AL18" s="6"/>
      <c r="AQ18" s="6"/>
      <c r="AR18" s="6"/>
      <c r="AS18" s="6"/>
    </row>
    <row r="19" spans="2:45" x14ac:dyDescent="0.35">
      <c r="B19" s="4"/>
      <c r="C19" s="4"/>
      <c r="M19" s="4"/>
      <c r="N19" s="4"/>
      <c r="AG19" s="6"/>
      <c r="AI19" s="21"/>
      <c r="AL19" s="6"/>
      <c r="AQ19" s="6"/>
      <c r="AR19" s="6"/>
      <c r="AS19" s="6"/>
    </row>
    <row r="20" spans="2:45" x14ac:dyDescent="0.35">
      <c r="B20" s="4"/>
      <c r="C20" s="4"/>
      <c r="M20" s="4"/>
      <c r="N20" s="4"/>
      <c r="AG20" s="6"/>
      <c r="AL20" s="6"/>
      <c r="AQ20" s="6"/>
      <c r="AR20" s="6"/>
      <c r="AS20" s="6"/>
    </row>
    <row r="21" spans="2:45" x14ac:dyDescent="0.35">
      <c r="B21" s="4"/>
      <c r="C21" s="4"/>
      <c r="M21" s="4"/>
      <c r="N21" s="4"/>
      <c r="AG21" s="6"/>
      <c r="AL21" s="6"/>
      <c r="AQ21" s="6"/>
      <c r="AR21" s="6"/>
      <c r="AS21" s="6"/>
    </row>
    <row r="22" spans="2:45" x14ac:dyDescent="0.35">
      <c r="B22" s="4"/>
      <c r="C22" s="4"/>
      <c r="M22" s="4"/>
      <c r="N22" s="4"/>
      <c r="AG22" s="6"/>
      <c r="AL22" s="6"/>
      <c r="AQ22" s="6"/>
      <c r="AR22" s="6"/>
      <c r="AS22" s="6"/>
    </row>
    <row r="23" spans="2:45" x14ac:dyDescent="0.35">
      <c r="B23" s="4"/>
      <c r="C23" s="4"/>
      <c r="M23" s="4"/>
      <c r="N23" s="4"/>
    </row>
    <row r="24" spans="2:45" x14ac:dyDescent="0.35">
      <c r="B24" s="4"/>
      <c r="C24" s="4"/>
      <c r="M24" s="4"/>
      <c r="N24" s="4"/>
    </row>
    <row r="29" spans="2:45" x14ac:dyDescent="0.35">
      <c r="B29" s="11"/>
      <c r="C29" s="11"/>
      <c r="M29" s="11"/>
      <c r="N29" s="11"/>
      <c r="AI29" s="22"/>
    </row>
    <row r="30" spans="2:45" x14ac:dyDescent="0.35">
      <c r="B30" s="11"/>
      <c r="C30" s="11"/>
      <c r="M30" s="11"/>
      <c r="N30" s="11"/>
    </row>
    <row r="31" spans="2:45" x14ac:dyDescent="0.35">
      <c r="B31" s="11"/>
      <c r="C31" s="11"/>
      <c r="M31" s="11"/>
      <c r="N31" s="11"/>
    </row>
    <row r="32" spans="2:45" x14ac:dyDescent="0.35">
      <c r="B32" s="11"/>
      <c r="C32" s="11"/>
      <c r="M32" s="11"/>
      <c r="N32" s="11"/>
    </row>
    <row r="33" spans="2:14" x14ac:dyDescent="0.35">
      <c r="B33" s="11"/>
      <c r="C33" s="11"/>
      <c r="M33" s="11"/>
      <c r="N33" s="11"/>
    </row>
    <row r="34" spans="2:14" x14ac:dyDescent="0.35">
      <c r="B34" s="11"/>
      <c r="C34" s="11"/>
      <c r="M34" s="11"/>
      <c r="N34" s="11"/>
    </row>
    <row r="35" spans="2:14" x14ac:dyDescent="0.35">
      <c r="B35" s="11"/>
      <c r="C35" s="11"/>
      <c r="M35" s="11"/>
      <c r="N35" s="11"/>
    </row>
    <row r="36" spans="2:14" x14ac:dyDescent="0.35">
      <c r="B36" s="11"/>
      <c r="C36" s="11"/>
      <c r="M36" s="11"/>
      <c r="N36" s="11"/>
    </row>
  </sheetData>
  <mergeCells count="10">
    <mergeCell ref="AK4:AO4"/>
    <mergeCell ref="B2:AS2"/>
    <mergeCell ref="Q4:U4"/>
    <mergeCell ref="V4:Z4"/>
    <mergeCell ref="AA4:AE4"/>
    <mergeCell ref="AF4:AJ4"/>
    <mergeCell ref="M4:P4"/>
    <mergeCell ref="I4:L4"/>
    <mergeCell ref="E4:H4"/>
    <mergeCell ref="C4:D4"/>
  </mergeCells>
  <pageMargins left="0.70866141732283472" right="0.70866141732283472" top="0.74803149606299213" bottom="0.74803149606299213" header="0.31496062992125984" footer="0.31496062992125984"/>
  <pageSetup paperSize="9" scale="76" orientation="landscape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2073FD-0258-4AD9-9DD3-407281A671D6}">
  <sheetPr>
    <pageSetUpPr fitToPage="1"/>
  </sheetPr>
  <dimension ref="A2:AY41"/>
  <sheetViews>
    <sheetView showGridLines="0" topLeftCell="B1" zoomScale="80" zoomScaleNormal="80" workbookViewId="0">
      <pane xSplit="1" ySplit="5" topLeftCell="C6" activePane="bottomRight" state="frozen"/>
      <selection pane="topRight" activeCell="C1" sqref="C1"/>
      <selection pane="bottomLeft" activeCell="B6" sqref="B6"/>
      <selection pane="bottomRight" activeCell="C5" sqref="C5"/>
    </sheetView>
  </sheetViews>
  <sheetFormatPr defaultColWidth="16.1796875" defaultRowHeight="14.5" x14ac:dyDescent="0.35"/>
  <cols>
    <col min="1" max="1" width="0" hidden="1" customWidth="1"/>
    <col min="2" max="2" width="70.453125" customWidth="1"/>
    <col min="3" max="4" width="14.453125" customWidth="1"/>
    <col min="5" max="16" width="16.1796875" customWidth="1"/>
    <col min="17" max="20" width="16.1796875" hidden="1" customWidth="1"/>
    <col min="21" max="21" width="16.1796875" customWidth="1"/>
    <col min="22" max="25" width="16.1796875" hidden="1" customWidth="1"/>
    <col min="26" max="26" width="16.1796875" customWidth="1"/>
    <col min="27" max="30" width="16.1796875" hidden="1" customWidth="1"/>
    <col min="31" max="31" width="16.1796875" customWidth="1"/>
    <col min="32" max="48" width="16.1796875" hidden="1" customWidth="1"/>
  </cols>
  <sheetData>
    <row r="2" spans="1:49" ht="15.5" x14ac:dyDescent="0.35">
      <c r="B2" s="35" t="s">
        <v>112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  <c r="AI2" s="35"/>
      <c r="AJ2" s="35"/>
      <c r="AK2" s="35"/>
      <c r="AL2" s="35"/>
      <c r="AM2" s="35"/>
      <c r="AN2" s="35"/>
      <c r="AO2" s="35"/>
      <c r="AP2" s="35"/>
      <c r="AQ2" s="35"/>
      <c r="AR2" s="35"/>
      <c r="AS2" s="35"/>
      <c r="AT2" s="35"/>
      <c r="AU2" s="35"/>
      <c r="AV2" s="35"/>
    </row>
    <row r="4" spans="1:49" x14ac:dyDescent="0.35">
      <c r="B4" s="24" t="s">
        <v>94</v>
      </c>
      <c r="C4" s="39">
        <v>2024</v>
      </c>
      <c r="D4" s="39"/>
      <c r="E4" s="40"/>
      <c r="F4" s="39">
        <v>2023</v>
      </c>
      <c r="G4" s="39"/>
      <c r="H4" s="39"/>
      <c r="I4" s="39"/>
      <c r="J4" s="40"/>
      <c r="K4" s="36">
        <v>2022</v>
      </c>
      <c r="L4" s="37"/>
      <c r="M4" s="37"/>
      <c r="N4" s="37"/>
      <c r="O4" s="38"/>
      <c r="P4" s="32">
        <v>2021</v>
      </c>
      <c r="Q4" s="34"/>
      <c r="R4" s="34"/>
      <c r="S4" s="34"/>
      <c r="T4" s="33"/>
      <c r="U4" s="32">
        <v>2020</v>
      </c>
      <c r="V4" s="34"/>
      <c r="W4" s="34"/>
      <c r="X4" s="34"/>
      <c r="Y4" s="33"/>
      <c r="Z4" s="32">
        <v>2019</v>
      </c>
      <c r="AA4" s="34"/>
      <c r="AB4" s="34"/>
      <c r="AC4" s="34"/>
      <c r="AD4" s="33"/>
      <c r="AE4" s="32">
        <v>2018</v>
      </c>
      <c r="AF4" s="34"/>
      <c r="AG4" s="34"/>
      <c r="AH4" s="34"/>
      <c r="AI4" s="33"/>
      <c r="AJ4" s="32">
        <v>2017</v>
      </c>
      <c r="AK4" s="34"/>
      <c r="AL4" s="34"/>
      <c r="AM4" s="34"/>
      <c r="AN4" s="33"/>
      <c r="AO4" s="32">
        <v>2016</v>
      </c>
      <c r="AP4" s="34"/>
      <c r="AQ4" s="34"/>
      <c r="AR4" s="34"/>
      <c r="AS4" s="33"/>
    </row>
    <row r="5" spans="1:49" x14ac:dyDescent="0.35">
      <c r="B5" s="1" t="s">
        <v>73</v>
      </c>
      <c r="C5" s="7" t="s">
        <v>52</v>
      </c>
      <c r="D5" s="7" t="s">
        <v>2</v>
      </c>
      <c r="E5" s="7" t="s">
        <v>3</v>
      </c>
      <c r="F5" s="7" t="s">
        <v>157</v>
      </c>
      <c r="G5" s="7" t="s">
        <v>5</v>
      </c>
      <c r="H5" s="7" t="s">
        <v>6</v>
      </c>
      <c r="I5" s="7" t="s">
        <v>2</v>
      </c>
      <c r="J5" s="7" t="s">
        <v>3</v>
      </c>
      <c r="K5" s="7" t="s">
        <v>52</v>
      </c>
      <c r="L5" s="7" t="s">
        <v>5</v>
      </c>
      <c r="M5" s="7" t="s">
        <v>6</v>
      </c>
      <c r="N5" s="7" t="s">
        <v>2</v>
      </c>
      <c r="O5" s="7" t="s">
        <v>3</v>
      </c>
      <c r="P5" s="7" t="s">
        <v>156</v>
      </c>
      <c r="Q5" s="7" t="s">
        <v>5</v>
      </c>
      <c r="R5" s="7" t="s">
        <v>6</v>
      </c>
      <c r="S5" s="7" t="s">
        <v>2</v>
      </c>
      <c r="T5" s="7" t="s">
        <v>3</v>
      </c>
      <c r="U5" s="7" t="s">
        <v>4</v>
      </c>
      <c r="V5" s="7" t="s">
        <v>5</v>
      </c>
      <c r="W5" s="7" t="s">
        <v>6</v>
      </c>
      <c r="X5" s="7" t="s">
        <v>2</v>
      </c>
      <c r="Y5" s="7" t="s">
        <v>3</v>
      </c>
      <c r="Z5" s="7" t="s">
        <v>7</v>
      </c>
      <c r="AA5" s="7" t="s">
        <v>5</v>
      </c>
      <c r="AB5" s="7" t="s">
        <v>6</v>
      </c>
      <c r="AC5" s="7" t="s">
        <v>2</v>
      </c>
      <c r="AD5" s="7" t="s">
        <v>3</v>
      </c>
      <c r="AE5" s="7" t="s">
        <v>8</v>
      </c>
      <c r="AF5" s="7" t="s">
        <v>5</v>
      </c>
      <c r="AG5" s="7" t="s">
        <v>6</v>
      </c>
      <c r="AH5" s="7" t="s">
        <v>2</v>
      </c>
      <c r="AI5" s="7" t="s">
        <v>3</v>
      </c>
      <c r="AJ5" s="7" t="s">
        <v>9</v>
      </c>
      <c r="AK5" s="7" t="s">
        <v>5</v>
      </c>
      <c r="AL5" s="7" t="s">
        <v>6</v>
      </c>
      <c r="AM5" s="7" t="s">
        <v>2</v>
      </c>
      <c r="AN5" s="7" t="s">
        <v>3</v>
      </c>
      <c r="AO5" s="7" t="s">
        <v>10</v>
      </c>
      <c r="AP5" s="7" t="s">
        <v>5</v>
      </c>
      <c r="AQ5" s="7" t="s">
        <v>6</v>
      </c>
      <c r="AR5" s="7" t="s">
        <v>2</v>
      </c>
      <c r="AS5" s="7" t="s">
        <v>3</v>
      </c>
      <c r="AT5" s="7" t="s">
        <v>11</v>
      </c>
      <c r="AU5" s="7" t="s">
        <v>12</v>
      </c>
      <c r="AV5" s="7" t="s">
        <v>13</v>
      </c>
    </row>
    <row r="6" spans="1:49" x14ac:dyDescent="0.35">
      <c r="A6" s="15" t="s">
        <v>31</v>
      </c>
      <c r="B6" s="2" t="s">
        <v>96</v>
      </c>
      <c r="C6" s="13">
        <f>E6+D6</f>
        <v>1231.5</v>
      </c>
      <c r="D6" s="13">
        <v>638.9</v>
      </c>
      <c r="E6" s="13">
        <v>592.6</v>
      </c>
      <c r="F6" s="13">
        <f>I6+J6+H6+G6</f>
        <v>2489.6261828299998</v>
      </c>
      <c r="G6" s="13">
        <v>628.9</v>
      </c>
      <c r="H6" s="13">
        <f>'OPERATING FIGURES'!H6</f>
        <v>632.82718282999997</v>
      </c>
      <c r="I6" s="13">
        <f>'OPERATING FIGURES'!I6</f>
        <v>606.72900000000004</v>
      </c>
      <c r="J6" s="13">
        <v>621.16999999999996</v>
      </c>
      <c r="K6" s="13">
        <f>N6+O6+M6+L6</f>
        <v>2422.0422986700005</v>
      </c>
      <c r="L6" s="13">
        <v>651.14300000000003</v>
      </c>
      <c r="M6" s="13">
        <v>658.2</v>
      </c>
      <c r="N6" s="13">
        <v>605.67280457000004</v>
      </c>
      <c r="O6" s="13">
        <v>507.02649410000009</v>
      </c>
      <c r="P6" s="13">
        <v>1917</v>
      </c>
      <c r="Q6" s="13">
        <v>539</v>
      </c>
      <c r="R6" s="13">
        <v>533.6</v>
      </c>
      <c r="S6" s="13">
        <v>464.38300888000003</v>
      </c>
      <c r="T6" s="13">
        <v>379.96019143000001</v>
      </c>
      <c r="U6" s="13">
        <v>1522.9</v>
      </c>
      <c r="V6" s="13">
        <v>397.5</v>
      </c>
      <c r="W6" s="13">
        <v>441.40000000000009</v>
      </c>
      <c r="X6" s="13">
        <v>272.10000000000002</v>
      </c>
      <c r="Y6" s="13">
        <v>411.9</v>
      </c>
      <c r="Z6" s="13">
        <v>1961.5</v>
      </c>
      <c r="AA6" s="13">
        <v>529</v>
      </c>
      <c r="AB6" s="13">
        <v>504.8</v>
      </c>
      <c r="AC6" s="13">
        <v>482.8</v>
      </c>
      <c r="AD6" s="13">
        <v>444.9</v>
      </c>
      <c r="AE6" s="13">
        <v>1546.838</v>
      </c>
      <c r="AF6" s="13">
        <v>442.9</v>
      </c>
      <c r="AG6" s="13">
        <v>392.40000000000009</v>
      </c>
      <c r="AH6" s="13">
        <v>364.2</v>
      </c>
      <c r="AI6" s="13">
        <v>347.4</v>
      </c>
      <c r="AJ6" s="20">
        <v>1237.8716409359699</v>
      </c>
      <c r="AK6" s="13">
        <v>359.08647671074601</v>
      </c>
      <c r="AL6" s="13">
        <v>318.49091112633397</v>
      </c>
      <c r="AM6" s="13">
        <v>294.78045833535697</v>
      </c>
      <c r="AN6" s="13">
        <v>265.51379476353299</v>
      </c>
      <c r="AO6" s="20">
        <v>964.37527839293602</v>
      </c>
      <c r="AP6" s="13">
        <v>277.42760050247608</v>
      </c>
      <c r="AQ6" s="13">
        <v>266.76630240698904</v>
      </c>
      <c r="AR6" s="13">
        <v>223.42252814878196</v>
      </c>
      <c r="AS6" s="13">
        <v>196.75884733468899</v>
      </c>
      <c r="AT6" s="20">
        <v>798.03499999999997</v>
      </c>
      <c r="AU6" s="20">
        <v>705.49800000000005</v>
      </c>
      <c r="AV6" s="20">
        <v>643.45399999999995</v>
      </c>
      <c r="AW6" s="8"/>
    </row>
    <row r="7" spans="1:49" x14ac:dyDescent="0.35">
      <c r="A7" s="15" t="s">
        <v>32</v>
      </c>
      <c r="B7" s="2" t="s">
        <v>33</v>
      </c>
      <c r="C7" s="13">
        <f t="shared" ref="C7:C16" si="0">E7+D7</f>
        <v>193.89999999999998</v>
      </c>
      <c r="D7" s="13">
        <v>112.8</v>
      </c>
      <c r="E7" s="13">
        <v>81.099999999999994</v>
      </c>
      <c r="F7" s="13">
        <f t="shared" ref="F7:F16" si="1">I7+J7+H7+G7</f>
        <v>388.34068375999999</v>
      </c>
      <c r="G7" s="13">
        <v>96.2</v>
      </c>
      <c r="H7" s="13">
        <f>'OPERATING FIGURES'!H7</f>
        <v>110.92308376</v>
      </c>
      <c r="I7" s="13">
        <f>'OPERATING FIGURES'!I7</f>
        <v>101.4076</v>
      </c>
      <c r="J7" s="13">
        <v>79.81</v>
      </c>
      <c r="K7" s="13">
        <f t="shared" ref="K7:K16" si="2">N7+O7+M7+L7</f>
        <v>384.38575814000001</v>
      </c>
      <c r="L7" s="13">
        <v>94.302000000000007</v>
      </c>
      <c r="M7" s="13">
        <v>114</v>
      </c>
      <c r="N7" s="13">
        <v>100.78375814</v>
      </c>
      <c r="O7" s="13">
        <v>75.300000000000011</v>
      </c>
      <c r="P7" s="13">
        <v>359.1</v>
      </c>
      <c r="Q7" s="13">
        <v>98</v>
      </c>
      <c r="R7" s="13">
        <v>107.5</v>
      </c>
      <c r="S7" s="13">
        <v>103.95890251</v>
      </c>
      <c r="T7" s="13">
        <v>49.64109749</v>
      </c>
      <c r="U7" s="13">
        <v>201.7</v>
      </c>
      <c r="V7" s="13">
        <v>46.9</v>
      </c>
      <c r="W7" s="13">
        <v>79.5</v>
      </c>
      <c r="X7" s="13">
        <v>32.700000000000003</v>
      </c>
      <c r="Y7" s="13">
        <v>42.6</v>
      </c>
      <c r="Z7" s="13">
        <v>394.4</v>
      </c>
      <c r="AA7" s="13">
        <v>127.99999999999994</v>
      </c>
      <c r="AB7" s="13">
        <v>100.6</v>
      </c>
      <c r="AC7" s="13">
        <v>89</v>
      </c>
      <c r="AD7" s="13">
        <v>76.8</v>
      </c>
      <c r="AE7" s="13">
        <v>173.1</v>
      </c>
      <c r="AF7" s="13">
        <v>49.3</v>
      </c>
      <c r="AG7" s="13">
        <v>49.7</v>
      </c>
      <c r="AH7" s="13">
        <v>40.299999999999997</v>
      </c>
      <c r="AI7" s="13">
        <v>33.700000000000003</v>
      </c>
      <c r="AJ7" s="20">
        <v>148.19999999999999</v>
      </c>
      <c r="AK7" s="13">
        <v>38.72655667345898</v>
      </c>
      <c r="AL7" s="13">
        <v>47.080435349704608</v>
      </c>
      <c r="AM7" s="13">
        <v>35.299085958506701</v>
      </c>
      <c r="AN7" s="13">
        <v>27.0939220183297</v>
      </c>
      <c r="AO7" s="20">
        <v>127.4</v>
      </c>
      <c r="AP7" s="13">
        <v>34.683483438273896</v>
      </c>
      <c r="AQ7" s="13">
        <v>37.001478286596694</v>
      </c>
      <c r="AR7" s="13">
        <v>29.0978921006351</v>
      </c>
      <c r="AS7" s="13">
        <v>26.617146174494302</v>
      </c>
      <c r="AT7" s="20">
        <v>104.3</v>
      </c>
      <c r="AU7" s="20">
        <v>85.2</v>
      </c>
      <c r="AV7" s="20">
        <v>65.459071850581282</v>
      </c>
      <c r="AW7" s="8"/>
    </row>
    <row r="8" spans="1:49" x14ac:dyDescent="0.35">
      <c r="A8" s="15" t="s">
        <v>34</v>
      </c>
      <c r="B8" s="2" t="s">
        <v>97</v>
      </c>
      <c r="C8" s="13">
        <f t="shared" si="0"/>
        <v>23.5</v>
      </c>
      <c r="D8" s="13">
        <v>4.9000000000000004</v>
      </c>
      <c r="E8" s="13">
        <v>18.600000000000001</v>
      </c>
      <c r="F8" s="13">
        <f t="shared" si="1"/>
        <v>106.22600492000001</v>
      </c>
      <c r="G8" s="13">
        <v>-0.5</v>
      </c>
      <c r="H8" s="13">
        <f>'OPERATING FIGURES'!H8</f>
        <v>52.851924680000003</v>
      </c>
      <c r="I8" s="13">
        <f>'OPERATING FIGURES'!I8</f>
        <v>36.844000000000001</v>
      </c>
      <c r="J8" s="13">
        <v>17.030080239999997</v>
      </c>
      <c r="K8" s="13">
        <f t="shared" si="2"/>
        <v>74.55510907</v>
      </c>
      <c r="L8" s="13">
        <v>25.568000000000001</v>
      </c>
      <c r="M8" s="13">
        <v>48.9</v>
      </c>
      <c r="N8" s="13">
        <v>-13.860504069999999</v>
      </c>
      <c r="O8" s="13">
        <v>13.94761314</v>
      </c>
      <c r="P8" s="13">
        <v>103.1</v>
      </c>
      <c r="Q8" s="13">
        <v>28.2</v>
      </c>
      <c r="R8" s="13">
        <v>47</v>
      </c>
      <c r="S8" s="13">
        <v>37.563252319999997</v>
      </c>
      <c r="T8" s="13">
        <v>-9.6632523199999998</v>
      </c>
      <c r="U8" s="13">
        <v>-131.80000000000001</v>
      </c>
      <c r="V8" s="13">
        <v>-28.9</v>
      </c>
      <c r="W8" s="13">
        <v>26.5</v>
      </c>
      <c r="X8" s="13">
        <v>-105.8</v>
      </c>
      <c r="Y8" s="13">
        <v>-23.6</v>
      </c>
      <c r="Z8" s="13">
        <v>105.6</v>
      </c>
      <c r="AA8" s="13">
        <v>32.599999999999994</v>
      </c>
      <c r="AB8" s="13">
        <v>37.799999999999997</v>
      </c>
      <c r="AC8" s="13">
        <v>17.8</v>
      </c>
      <c r="AD8" s="13">
        <v>17.399999999999999</v>
      </c>
      <c r="AE8" s="13">
        <v>71.578000000000003</v>
      </c>
      <c r="AF8" s="13">
        <v>19.600000000000001</v>
      </c>
      <c r="AG8" s="13">
        <v>27.5</v>
      </c>
      <c r="AH8" s="13">
        <v>12.8</v>
      </c>
      <c r="AI8" s="13">
        <v>11.7</v>
      </c>
      <c r="AJ8" s="20">
        <v>62.704068360684005</v>
      </c>
      <c r="AK8" s="13">
        <v>10.71989963153991</v>
      </c>
      <c r="AL8" s="13">
        <v>28.019743323947992</v>
      </c>
      <c r="AM8" s="13">
        <v>14.689994938841599</v>
      </c>
      <c r="AN8" s="13">
        <v>9.2744304663545005</v>
      </c>
      <c r="AO8" s="20">
        <v>61.576624443138101</v>
      </c>
      <c r="AP8" s="13">
        <v>15.399996446154496</v>
      </c>
      <c r="AQ8" s="13">
        <v>20.952719590278299</v>
      </c>
      <c r="AR8" s="13">
        <v>12.556456462154902</v>
      </c>
      <c r="AS8" s="13">
        <v>12.6674519445504</v>
      </c>
      <c r="AT8" s="20">
        <v>48.786999999999999</v>
      </c>
      <c r="AU8" s="20">
        <v>26.257999999999999</v>
      </c>
      <c r="AV8" s="20">
        <v>4.149</v>
      </c>
      <c r="AW8" s="8"/>
    </row>
    <row r="9" spans="1:49" x14ac:dyDescent="0.35">
      <c r="A9" s="15" t="s">
        <v>17</v>
      </c>
      <c r="B9" s="2" t="s">
        <v>98</v>
      </c>
      <c r="C9" s="13">
        <f t="shared" si="0"/>
        <v>-18</v>
      </c>
      <c r="D9" s="13">
        <v>-15.2</v>
      </c>
      <c r="E9" s="13">
        <v>-2.8</v>
      </c>
      <c r="F9" s="13">
        <f t="shared" si="1"/>
        <v>51.267093910000028</v>
      </c>
      <c r="G9" s="13">
        <v>-11.3</v>
      </c>
      <c r="H9" s="13">
        <f>'OPERATING FIGURES'!H9</f>
        <v>32.867133910000021</v>
      </c>
      <c r="I9" s="13">
        <f>'OPERATING FIGURES'!I9</f>
        <v>24.699960000000001</v>
      </c>
      <c r="J9" s="13">
        <v>5</v>
      </c>
      <c r="K9" s="13">
        <f t="shared" si="2"/>
        <v>27.500000000000004</v>
      </c>
      <c r="L9" s="13">
        <v>8</v>
      </c>
      <c r="M9" s="13">
        <v>41.7</v>
      </c>
      <c r="N9" s="13">
        <v>-24</v>
      </c>
      <c r="O9" s="13">
        <v>1.8</v>
      </c>
      <c r="P9" s="13">
        <v>57.9</v>
      </c>
      <c r="Q9" s="13">
        <v>14</v>
      </c>
      <c r="R9" s="13">
        <v>35.4</v>
      </c>
      <c r="S9" s="13">
        <v>29.793699999999937</v>
      </c>
      <c r="T9" s="13">
        <v>-21.293699999999937</v>
      </c>
      <c r="U9" s="13">
        <v>-190.7</v>
      </c>
      <c r="V9" s="13">
        <v>-41</v>
      </c>
      <c r="W9" s="13">
        <v>12.099999999999994</v>
      </c>
      <c r="X9" s="13">
        <v>-113.8</v>
      </c>
      <c r="Y9" s="13">
        <v>-48</v>
      </c>
      <c r="Z9" s="13">
        <v>93.4</v>
      </c>
      <c r="AA9" s="13">
        <v>55.500000000000007</v>
      </c>
      <c r="AB9" s="13">
        <v>22.6</v>
      </c>
      <c r="AC9" s="13">
        <v>8.1999999999999993</v>
      </c>
      <c r="AD9" s="13">
        <v>7.1</v>
      </c>
      <c r="AE9" s="13">
        <v>57.537999999999997</v>
      </c>
      <c r="AF9" s="13">
        <v>16.2</v>
      </c>
      <c r="AG9" s="13">
        <v>23.9</v>
      </c>
      <c r="AH9" s="13">
        <v>10.199999999999999</v>
      </c>
      <c r="AI9" s="13">
        <v>7.2</v>
      </c>
      <c r="AJ9" s="20">
        <v>49.4682689767059</v>
      </c>
      <c r="AK9" s="13">
        <v>6.707733979744404</v>
      </c>
      <c r="AL9" s="13">
        <v>25.286173752777398</v>
      </c>
      <c r="AM9" s="13">
        <v>10.871614279176189</v>
      </c>
      <c r="AN9" s="13">
        <v>6.6027469650079098</v>
      </c>
      <c r="AO9" s="20">
        <v>51.336073258458896</v>
      </c>
      <c r="AP9" s="13">
        <v>12.700059596758294</v>
      </c>
      <c r="AQ9" s="13">
        <v>18.115607555083805</v>
      </c>
      <c r="AR9" s="13">
        <v>10.0893257233355</v>
      </c>
      <c r="AS9" s="13">
        <v>10.4310803832813</v>
      </c>
      <c r="AT9" s="20">
        <v>38.789000000000001</v>
      </c>
      <c r="AU9" s="20">
        <v>15.61</v>
      </c>
      <c r="AV9" s="20">
        <v>7.1139999999999999</v>
      </c>
      <c r="AW9" s="8"/>
    </row>
    <row r="10" spans="1:49" x14ac:dyDescent="0.35">
      <c r="A10" s="15" t="s">
        <v>18</v>
      </c>
      <c r="B10" s="2" t="s">
        <v>99</v>
      </c>
      <c r="C10" s="13">
        <f t="shared" si="0"/>
        <v>-25.200000000000003</v>
      </c>
      <c r="D10" s="13">
        <v>-23.1</v>
      </c>
      <c r="E10" s="13">
        <v>-2.1</v>
      </c>
      <c r="F10" s="13">
        <f t="shared" si="1"/>
        <v>50.937463770000029</v>
      </c>
      <c r="G10" s="13">
        <v>-4.8</v>
      </c>
      <c r="H10" s="13">
        <f>'OPERATING FIGURES'!H10</f>
        <v>28.870563770000025</v>
      </c>
      <c r="I10" s="13">
        <f>'OPERATING FIGURES'!I10</f>
        <v>23.7669</v>
      </c>
      <c r="J10" s="13">
        <v>3.1</v>
      </c>
      <c r="K10" s="13">
        <f t="shared" si="2"/>
        <v>6.5732986700000939</v>
      </c>
      <c r="L10" s="13">
        <v>3.5739999999999998</v>
      </c>
      <c r="M10" s="13">
        <v>36</v>
      </c>
      <c r="N10" s="13">
        <v>-33.900701329999904</v>
      </c>
      <c r="O10" s="13">
        <v>0.9</v>
      </c>
      <c r="P10" s="13">
        <v>35.4</v>
      </c>
      <c r="Q10" s="13">
        <v>5.3</v>
      </c>
      <c r="R10" s="13">
        <v>27.6</v>
      </c>
      <c r="S10" s="13">
        <v>22.596619999999938</v>
      </c>
      <c r="T10" s="13">
        <v>-20.188889999999937</v>
      </c>
      <c r="U10" s="13">
        <v>-175.3</v>
      </c>
      <c r="V10" s="13">
        <v>-23.899999999999977</v>
      </c>
      <c r="W10" s="13">
        <v>2.5</v>
      </c>
      <c r="X10" s="13">
        <v>-111.6</v>
      </c>
      <c r="Y10" s="13">
        <v>-42.3</v>
      </c>
      <c r="Z10" s="13">
        <v>66.900000000000006</v>
      </c>
      <c r="AA10" s="13">
        <v>38.70000000000001</v>
      </c>
      <c r="AB10" s="13">
        <v>17.3</v>
      </c>
      <c r="AC10" s="13">
        <v>7.2</v>
      </c>
      <c r="AD10" s="13">
        <v>3.8</v>
      </c>
      <c r="AE10" s="13">
        <v>41.305</v>
      </c>
      <c r="AF10" s="13">
        <v>11.1</v>
      </c>
      <c r="AG10" s="13">
        <v>18.100000000000001</v>
      </c>
      <c r="AH10" s="13">
        <v>7.6</v>
      </c>
      <c r="AI10" s="13">
        <v>4.5</v>
      </c>
      <c r="AJ10" s="20">
        <v>42.7</v>
      </c>
      <c r="AK10" s="13">
        <v>9.5005667512510072</v>
      </c>
      <c r="AL10" s="13">
        <v>20.176981218443895</v>
      </c>
      <c r="AM10" s="13">
        <v>8.0898903668767694</v>
      </c>
      <c r="AN10" s="13">
        <v>4.9325616634283298</v>
      </c>
      <c r="AO10" s="20">
        <v>43.810955251258406</v>
      </c>
      <c r="AP10" s="13">
        <v>11.610883906708004</v>
      </c>
      <c r="AQ10" s="13">
        <v>14.930721129741301</v>
      </c>
      <c r="AR10" s="13">
        <v>8.4224269380841221</v>
      </c>
      <c r="AS10" s="13">
        <v>8.8469232767249792</v>
      </c>
      <c r="AT10" s="20">
        <v>37.607999999999997</v>
      </c>
      <c r="AU10" s="20">
        <v>11.007999999999999</v>
      </c>
      <c r="AV10" s="20">
        <v>1.389</v>
      </c>
      <c r="AW10" s="8"/>
    </row>
    <row r="11" spans="1:49" x14ac:dyDescent="0.35">
      <c r="A11" s="16" t="s">
        <v>35</v>
      </c>
      <c r="B11" s="2" t="s">
        <v>100</v>
      </c>
      <c r="C11" s="13">
        <f t="shared" si="0"/>
        <v>2.2000000000000002</v>
      </c>
      <c r="D11" s="13">
        <v>1.5</v>
      </c>
      <c r="E11" s="13">
        <v>0.7</v>
      </c>
      <c r="F11" s="13">
        <f t="shared" si="1"/>
        <v>6.0325436099999994</v>
      </c>
      <c r="G11" s="13">
        <v>1</v>
      </c>
      <c r="H11" s="13">
        <f>'OPERATING FIGURES'!H11</f>
        <v>1.8468436100000001</v>
      </c>
      <c r="I11" s="13">
        <f>'OPERATING FIGURES'!I11</f>
        <v>1.7857000000000001</v>
      </c>
      <c r="J11" s="13">
        <v>1.4</v>
      </c>
      <c r="K11" s="13">
        <f t="shared" si="2"/>
        <v>5.2579999999999991</v>
      </c>
      <c r="L11" s="13">
        <v>1.097</v>
      </c>
      <c r="M11" s="13">
        <v>1.661</v>
      </c>
      <c r="N11" s="13">
        <v>1.661</v>
      </c>
      <c r="O11" s="13">
        <v>0.83899999999999997</v>
      </c>
      <c r="P11" s="13">
        <v>2.4771899999999998</v>
      </c>
      <c r="Q11" s="13">
        <v>1</v>
      </c>
      <c r="R11" s="13">
        <v>1</v>
      </c>
      <c r="S11" s="13">
        <v>0.74705999999999995</v>
      </c>
      <c r="T11" s="13">
        <v>-0.26987</v>
      </c>
      <c r="U11" s="13">
        <v>-1.7</v>
      </c>
      <c r="V11" s="13">
        <v>-0.5</v>
      </c>
      <c r="W11" s="13">
        <v>0.40000000000000013</v>
      </c>
      <c r="X11" s="13">
        <v>-0.90000000000000013</v>
      </c>
      <c r="Y11" s="13">
        <v>-0.7</v>
      </c>
      <c r="Z11" s="13">
        <v>1.8</v>
      </c>
      <c r="AA11" s="13">
        <v>0.7</v>
      </c>
      <c r="AB11" s="13">
        <v>0.5</v>
      </c>
      <c r="AC11" s="13">
        <v>0.5</v>
      </c>
      <c r="AD11" s="13">
        <v>0.1</v>
      </c>
      <c r="AE11" s="13">
        <v>-1.714</v>
      </c>
      <c r="AF11" s="13">
        <v>-0.6</v>
      </c>
      <c r="AG11" s="13">
        <v>0</v>
      </c>
      <c r="AH11" s="13">
        <v>-0.5</v>
      </c>
      <c r="AI11" s="13">
        <v>-0.6</v>
      </c>
      <c r="AJ11" s="20">
        <v>-0.22620940796754899</v>
      </c>
      <c r="AK11" s="13">
        <v>0.35906898310093005</v>
      </c>
      <c r="AL11" s="13">
        <v>-0.13138819207453203</v>
      </c>
      <c r="AM11" s="13">
        <v>-0.27598984889475298</v>
      </c>
      <c r="AN11" s="13">
        <v>-0.177900350099194</v>
      </c>
      <c r="AO11" s="20">
        <v>5.36731946760979E-2</v>
      </c>
      <c r="AP11" s="13">
        <v>0.39795777474869687</v>
      </c>
      <c r="AQ11" s="13">
        <v>-0.54022772728589397</v>
      </c>
      <c r="AR11" s="13">
        <v>-8.7827571455402043E-2</v>
      </c>
      <c r="AS11" s="13">
        <v>0.28377071866869702</v>
      </c>
      <c r="AT11" s="20">
        <v>-0.64500000000000002</v>
      </c>
      <c r="AU11" s="20">
        <v>-1.337</v>
      </c>
      <c r="AV11" s="20">
        <v>-0.98</v>
      </c>
      <c r="AW11" s="8"/>
    </row>
    <row r="12" spans="1:49" x14ac:dyDescent="0.35">
      <c r="A12" s="16" t="s">
        <v>36</v>
      </c>
      <c r="B12" s="2" t="s">
        <v>101</v>
      </c>
      <c r="C12" s="13">
        <f t="shared" si="0"/>
        <v>-27.400000000000002</v>
      </c>
      <c r="D12" s="13">
        <v>-24.6</v>
      </c>
      <c r="E12" s="13">
        <v>-2.8</v>
      </c>
      <c r="F12" s="13">
        <f t="shared" si="1"/>
        <v>44.904920160000032</v>
      </c>
      <c r="G12" s="13">
        <v>-5.8</v>
      </c>
      <c r="H12" s="13">
        <f>'OPERATING FIGURES'!H12</f>
        <v>27.123720160000026</v>
      </c>
      <c r="I12" s="13">
        <f>'OPERATING FIGURES'!I12</f>
        <v>21.8812</v>
      </c>
      <c r="J12" s="13">
        <v>1.7</v>
      </c>
      <c r="K12" s="13">
        <f t="shared" si="2"/>
        <v>1.2760986700000911</v>
      </c>
      <c r="L12" s="13">
        <v>2.4767999999999999</v>
      </c>
      <c r="M12" s="13">
        <v>34.299999999999997</v>
      </c>
      <c r="N12" s="13">
        <v>-35.561701329999906</v>
      </c>
      <c r="O12" s="13">
        <v>6.0999999999999999E-2</v>
      </c>
      <c r="P12" s="13">
        <v>32.930540000000001</v>
      </c>
      <c r="Q12" s="13">
        <v>4.4000000000000004</v>
      </c>
      <c r="R12" s="13">
        <v>26.6</v>
      </c>
      <c r="S12" s="13">
        <v>21.861560000000001</v>
      </c>
      <c r="T12" s="13">
        <v>-19.93102</v>
      </c>
      <c r="U12" s="13">
        <v>-173.6</v>
      </c>
      <c r="V12" s="13">
        <v>-23.400000000000006</v>
      </c>
      <c r="W12" s="13">
        <v>2.0999999999999943</v>
      </c>
      <c r="X12" s="13">
        <v>-110.7</v>
      </c>
      <c r="Y12" s="13">
        <v>-41.6</v>
      </c>
      <c r="Z12" s="13">
        <v>65.099999999999994</v>
      </c>
      <c r="AA12" s="13">
        <v>37.999999999999993</v>
      </c>
      <c r="AB12" s="13">
        <v>16.8</v>
      </c>
      <c r="AC12" s="13">
        <v>6.7</v>
      </c>
      <c r="AD12" s="13">
        <v>3.7</v>
      </c>
      <c r="AE12" s="13">
        <v>43.018999999999998</v>
      </c>
      <c r="AF12" s="13">
        <v>11.7</v>
      </c>
      <c r="AG12" s="13">
        <v>18.100000000000001</v>
      </c>
      <c r="AH12" s="13">
        <v>8.1</v>
      </c>
      <c r="AI12" s="13">
        <v>5.0999999999999996</v>
      </c>
      <c r="AJ12" s="20">
        <v>42.872535369621502</v>
      </c>
      <c r="AK12" s="13">
        <v>10.258380511941008</v>
      </c>
      <c r="AL12" s="13">
        <v>20.045593026369396</v>
      </c>
      <c r="AM12" s="13">
        <v>7.8139005179819687</v>
      </c>
      <c r="AN12" s="13">
        <v>4.7546613133291302</v>
      </c>
      <c r="AO12" s="20">
        <v>43.757282056582298</v>
      </c>
      <c r="AP12" s="13">
        <v>11.901495292104492</v>
      </c>
      <c r="AQ12" s="13">
        <v>14.390493402455402</v>
      </c>
      <c r="AR12" s="13">
        <v>8.3345993666287193</v>
      </c>
      <c r="AS12" s="13">
        <v>9.1306939953936812</v>
      </c>
      <c r="AT12" s="20">
        <v>38.252000000000002</v>
      </c>
      <c r="AU12" s="20">
        <v>12.345000000000001</v>
      </c>
      <c r="AV12" s="20">
        <v>2.3690000000000002</v>
      </c>
      <c r="AW12" s="8"/>
    </row>
    <row r="13" spans="1:49" x14ac:dyDescent="0.35">
      <c r="A13" s="15" t="s">
        <v>19</v>
      </c>
      <c r="B13" s="2" t="s">
        <v>102</v>
      </c>
      <c r="C13" s="13">
        <f t="shared" si="0"/>
        <v>158.6</v>
      </c>
      <c r="D13" s="13">
        <v>88.6</v>
      </c>
      <c r="E13" s="13">
        <v>70</v>
      </c>
      <c r="F13" s="13">
        <f t="shared" si="1"/>
        <v>370.50000000000006</v>
      </c>
      <c r="G13" s="13">
        <v>108.2</v>
      </c>
      <c r="H13" s="13">
        <f>'OPERATING FIGURES'!H13</f>
        <v>93.200000000000017</v>
      </c>
      <c r="I13" s="13">
        <f>'OPERATING FIGURES'!I13</f>
        <v>86.9</v>
      </c>
      <c r="J13" s="13">
        <v>82.2</v>
      </c>
      <c r="K13" s="13">
        <f t="shared" si="2"/>
        <v>362.50000000000011</v>
      </c>
      <c r="L13" s="13">
        <v>112.9</v>
      </c>
      <c r="M13" s="13">
        <v>95.2</v>
      </c>
      <c r="N13" s="13">
        <v>101.10000000000007</v>
      </c>
      <c r="O13" s="13">
        <v>53.3</v>
      </c>
      <c r="P13" s="13">
        <v>356.92</v>
      </c>
      <c r="Q13" s="13">
        <v>108.62</v>
      </c>
      <c r="R13" s="13">
        <v>117</v>
      </c>
      <c r="S13" s="13">
        <v>104.80000000000001</v>
      </c>
      <c r="T13" s="13">
        <v>26.499999999999996</v>
      </c>
      <c r="U13" s="13">
        <v>178.8</v>
      </c>
      <c r="V13" s="13">
        <v>24.200000000000017</v>
      </c>
      <c r="W13" s="13">
        <v>53.199999999999989</v>
      </c>
      <c r="X13" s="13">
        <v>64.5</v>
      </c>
      <c r="Y13" s="13">
        <v>36.9</v>
      </c>
      <c r="Z13" s="13">
        <v>325.7</v>
      </c>
      <c r="AA13" s="13">
        <v>94</v>
      </c>
      <c r="AB13" s="13">
        <v>84</v>
      </c>
      <c r="AC13" s="13">
        <v>91.2</v>
      </c>
      <c r="AD13" s="13">
        <v>56.5</v>
      </c>
      <c r="AE13" s="13">
        <v>163.761</v>
      </c>
      <c r="AF13" s="13">
        <v>46.2</v>
      </c>
      <c r="AG13" s="13">
        <v>63.3</v>
      </c>
      <c r="AH13" s="13">
        <v>31.2</v>
      </c>
      <c r="AI13" s="13">
        <v>23</v>
      </c>
      <c r="AJ13" s="20">
        <v>149.6</v>
      </c>
      <c r="AK13" s="13">
        <v>58.26</v>
      </c>
      <c r="AL13" s="13">
        <v>49.863000000000007</v>
      </c>
      <c r="AM13" s="13">
        <v>28.376999999999995</v>
      </c>
      <c r="AN13" s="13">
        <v>13.1</v>
      </c>
      <c r="AO13" s="20">
        <v>112.48677458386219</v>
      </c>
      <c r="AP13" s="13">
        <v>42.56831357495102</v>
      </c>
      <c r="AQ13" s="13">
        <v>32.352727371563304</v>
      </c>
      <c r="AR13" s="13">
        <v>24.276723415122866</v>
      </c>
      <c r="AS13" s="13">
        <v>13.289010222224993</v>
      </c>
      <c r="AT13" s="20">
        <v>105.59</v>
      </c>
      <c r="AU13" s="20">
        <v>70.706999999999994</v>
      </c>
      <c r="AV13" s="20">
        <v>58.593000000000004</v>
      </c>
      <c r="AW13" s="8"/>
    </row>
    <row r="14" spans="1:49" x14ac:dyDescent="0.35">
      <c r="A14" s="15" t="s">
        <v>20</v>
      </c>
      <c r="B14" s="2" t="s">
        <v>103</v>
      </c>
      <c r="C14" s="13">
        <f t="shared" si="0"/>
        <v>-101.4</v>
      </c>
      <c r="D14" s="13">
        <v>-43.8</v>
      </c>
      <c r="E14" s="13">
        <v>-57.6</v>
      </c>
      <c r="F14" s="13">
        <f t="shared" si="1"/>
        <v>-133</v>
      </c>
      <c r="G14" s="13">
        <v>-79.900000000000006</v>
      </c>
      <c r="H14" s="13">
        <f>'OPERATING FIGURES'!H14</f>
        <v>-40.200000000000003</v>
      </c>
      <c r="I14" s="13">
        <f>'OPERATING FIGURES'!I14</f>
        <v>26.9</v>
      </c>
      <c r="J14" s="13">
        <v>-39.799999999999997</v>
      </c>
      <c r="K14" s="13">
        <f t="shared" si="2"/>
        <v>-138.1</v>
      </c>
      <c r="L14" s="13">
        <v>-53.9</v>
      </c>
      <c r="M14" s="13">
        <v>-36.4</v>
      </c>
      <c r="N14" s="13">
        <v>-22.199999999999996</v>
      </c>
      <c r="O14" s="13">
        <v>-25.6</v>
      </c>
      <c r="P14" s="13">
        <v>-96.600000000000009</v>
      </c>
      <c r="Q14" s="13">
        <v>-36.9</v>
      </c>
      <c r="R14" s="13">
        <v>-26.1</v>
      </c>
      <c r="S14" s="13">
        <v>-19.900000000000002</v>
      </c>
      <c r="T14" s="13">
        <v>-13.7</v>
      </c>
      <c r="U14" s="13">
        <v>11.7</v>
      </c>
      <c r="V14" s="13">
        <v>51.3</v>
      </c>
      <c r="W14" s="13">
        <v>-10</v>
      </c>
      <c r="X14" s="13">
        <v>-15.499999999999998</v>
      </c>
      <c r="Y14" s="13">
        <v>-14.1</v>
      </c>
      <c r="Z14" s="13">
        <v>-220</v>
      </c>
      <c r="AA14" s="13">
        <v>-62.6</v>
      </c>
      <c r="AB14" s="13">
        <v>-47.1</v>
      </c>
      <c r="AC14" s="13">
        <v>-65.400000000000006</v>
      </c>
      <c r="AD14" s="13">
        <v>-44.8</v>
      </c>
      <c r="AE14" s="13">
        <v>-420.93</v>
      </c>
      <c r="AF14" s="13">
        <v>-277</v>
      </c>
      <c r="AG14" s="13">
        <v>-76.5</v>
      </c>
      <c r="AH14" s="13">
        <v>-34</v>
      </c>
      <c r="AI14" s="13">
        <v>-33.4</v>
      </c>
      <c r="AJ14" s="20">
        <v>-230.1</v>
      </c>
      <c r="AK14" s="13">
        <v>-118.92699999999998</v>
      </c>
      <c r="AL14" s="13">
        <v>-35.129000000000005</v>
      </c>
      <c r="AM14" s="13">
        <v>-41.843999999999994</v>
      </c>
      <c r="AN14" s="13">
        <v>-34.200000000000003</v>
      </c>
      <c r="AO14" s="20">
        <v>-123.5758738999988</v>
      </c>
      <c r="AP14" s="13">
        <v>-31.710497374967233</v>
      </c>
      <c r="AQ14" s="13">
        <v>-19.460035116208971</v>
      </c>
      <c r="AR14" s="13">
        <v>-58.881338033059436</v>
      </c>
      <c r="AS14" s="13">
        <v>-13.524003375763158</v>
      </c>
      <c r="AT14" s="20">
        <v>-80.084999999999994</v>
      </c>
      <c r="AU14" s="20">
        <v>-75.555000000000007</v>
      </c>
      <c r="AV14" s="20">
        <v>-110.039</v>
      </c>
      <c r="AW14" s="8"/>
    </row>
    <row r="15" spans="1:49" x14ac:dyDescent="0.35">
      <c r="A15" s="15" t="s">
        <v>21</v>
      </c>
      <c r="B15" s="2" t="s">
        <v>104</v>
      </c>
      <c r="C15" s="13">
        <f t="shared" si="0"/>
        <v>-147.89999999999998</v>
      </c>
      <c r="D15" s="13">
        <v>-75.8</v>
      </c>
      <c r="E15" s="13">
        <v>-72.099999999999994</v>
      </c>
      <c r="F15" s="13">
        <f t="shared" si="1"/>
        <v>-233.5</v>
      </c>
      <c r="G15" s="13">
        <v>15.7</v>
      </c>
      <c r="H15" s="13">
        <f>'OPERATING FIGURES'!H15</f>
        <v>-122.1</v>
      </c>
      <c r="I15" s="13">
        <f>'OPERATING FIGURES'!I15</f>
        <v>-107.4</v>
      </c>
      <c r="J15" s="13">
        <v>-19.7</v>
      </c>
      <c r="K15" s="13">
        <f t="shared" si="2"/>
        <v>-192.10000000000002</v>
      </c>
      <c r="L15" s="13">
        <v>-76.900000000000006</v>
      </c>
      <c r="M15" s="13">
        <v>-35.5</v>
      </c>
      <c r="N15" s="13">
        <v>-32.800000000000004</v>
      </c>
      <c r="O15" s="13">
        <v>-46.9</v>
      </c>
      <c r="P15" s="13">
        <v>-270.39999999999998</v>
      </c>
      <c r="Q15" s="13">
        <v>-46.6</v>
      </c>
      <c r="R15" s="13">
        <v>-102.2</v>
      </c>
      <c r="S15" s="13">
        <v>-72.599999999999994</v>
      </c>
      <c r="T15" s="13">
        <v>-48.999999999999993</v>
      </c>
      <c r="U15" s="13">
        <v>-95</v>
      </c>
      <c r="V15" s="13">
        <v>-50.1</v>
      </c>
      <c r="W15" s="13">
        <v>-81.8</v>
      </c>
      <c r="X15" s="13">
        <v>24.5</v>
      </c>
      <c r="Y15" s="13">
        <v>12.4</v>
      </c>
      <c r="Z15" s="13">
        <v>-117.1</v>
      </c>
      <c r="AA15" s="13">
        <v>-35.299999999999997</v>
      </c>
      <c r="AB15" s="13">
        <v>-28</v>
      </c>
      <c r="AC15" s="13">
        <v>-31.3</v>
      </c>
      <c r="AD15" s="13">
        <v>-22.5</v>
      </c>
      <c r="AE15" s="13">
        <v>241.857</v>
      </c>
      <c r="AF15" s="13">
        <v>236</v>
      </c>
      <c r="AG15" s="13">
        <v>9.6</v>
      </c>
      <c r="AH15" s="13">
        <v>-1.1000000000000001</v>
      </c>
      <c r="AI15" s="13">
        <v>-2.8</v>
      </c>
      <c r="AJ15" s="20">
        <v>139.30000000000001</v>
      </c>
      <c r="AK15" s="13">
        <v>74.334000000000032</v>
      </c>
      <c r="AL15" s="13">
        <v>25.102999999999998</v>
      </c>
      <c r="AM15" s="13">
        <v>28.663</v>
      </c>
      <c r="AN15" s="13">
        <v>11.2</v>
      </c>
      <c r="AO15" s="20">
        <v>7.4017485916757915</v>
      </c>
      <c r="AP15" s="13">
        <v>-13.784467800262103</v>
      </c>
      <c r="AQ15" s="13">
        <v>-22.076600326727135</v>
      </c>
      <c r="AR15" s="13">
        <v>42.090149002133217</v>
      </c>
      <c r="AS15" s="13">
        <v>1.17266771653181</v>
      </c>
      <c r="AT15" s="20">
        <v>-10.696</v>
      </c>
      <c r="AU15" s="20">
        <v>3.9510000000000001</v>
      </c>
      <c r="AV15" s="20">
        <v>63.331000000000003</v>
      </c>
      <c r="AW15" s="8"/>
    </row>
    <row r="16" spans="1:49" x14ac:dyDescent="0.35">
      <c r="A16" s="15" t="s">
        <v>37</v>
      </c>
      <c r="B16" s="2" t="s">
        <v>105</v>
      </c>
      <c r="C16" s="13">
        <f t="shared" si="0"/>
        <v>-90.7</v>
      </c>
      <c r="D16" s="13">
        <v>-31</v>
      </c>
      <c r="E16" s="13">
        <v>-59.7</v>
      </c>
      <c r="F16" s="13">
        <f t="shared" si="1"/>
        <v>4.0000000000000071</v>
      </c>
      <c r="G16" s="13">
        <v>44</v>
      </c>
      <c r="H16" s="13">
        <f>'OPERATING FIGURES'!H16</f>
        <v>-69.099999999999994</v>
      </c>
      <c r="I16" s="13">
        <f>'OPERATING FIGURES'!I16</f>
        <v>6.4</v>
      </c>
      <c r="J16" s="13">
        <v>22.7</v>
      </c>
      <c r="K16" s="13">
        <f t="shared" si="2"/>
        <v>32.300000000000068</v>
      </c>
      <c r="L16" s="13">
        <v>-17.899999999999999</v>
      </c>
      <c r="M16" s="13">
        <v>23.3</v>
      </c>
      <c r="N16" s="13">
        <v>46.100000000000065</v>
      </c>
      <c r="O16" s="13">
        <v>-19.2</v>
      </c>
      <c r="P16" s="13">
        <v>-10.099999999999994</v>
      </c>
      <c r="Q16" s="13">
        <v>25.1</v>
      </c>
      <c r="R16" s="13">
        <v>-11.3</v>
      </c>
      <c r="S16" s="13">
        <v>12.3</v>
      </c>
      <c r="T16" s="13">
        <v>-36.199999999999996</v>
      </c>
      <c r="U16" s="13">
        <v>95.5</v>
      </c>
      <c r="V16" s="13">
        <v>25.400000000000006</v>
      </c>
      <c r="W16" s="13">
        <v>-38.600000000000009</v>
      </c>
      <c r="X16" s="13">
        <v>73.499999999999986</v>
      </c>
      <c r="Y16" s="13">
        <v>35.200000000000003</v>
      </c>
      <c r="Z16" s="13">
        <v>-11.4</v>
      </c>
      <c r="AA16" s="13">
        <v>-4</v>
      </c>
      <c r="AB16" s="13">
        <v>8.9</v>
      </c>
      <c r="AC16" s="13">
        <v>-5.5</v>
      </c>
      <c r="AD16" s="13">
        <v>-10.8</v>
      </c>
      <c r="AE16" s="13">
        <v>-15.311999999999999</v>
      </c>
      <c r="AF16" s="13">
        <v>5.2</v>
      </c>
      <c r="AG16" s="13">
        <v>-3.6000000000000014</v>
      </c>
      <c r="AH16" s="13">
        <v>-3.9</v>
      </c>
      <c r="AI16" s="13">
        <v>-13.2</v>
      </c>
      <c r="AJ16" s="20">
        <v>58.8</v>
      </c>
      <c r="AK16" s="13">
        <v>13.667000000000051</v>
      </c>
      <c r="AL16" s="13">
        <v>39.837000000000003</v>
      </c>
      <c r="AM16" s="13">
        <v>15.196000000000002</v>
      </c>
      <c r="AN16" s="13">
        <v>-9.9000000000000021</v>
      </c>
      <c r="AO16" s="20">
        <v>-3.6873507244608144</v>
      </c>
      <c r="AP16" s="13">
        <v>-2.9266516002783156</v>
      </c>
      <c r="AQ16" s="13">
        <v>-9.1839080713728016</v>
      </c>
      <c r="AR16" s="13">
        <v>7.4855343841966473</v>
      </c>
      <c r="AS16" s="13">
        <v>0.93767456299364538</v>
      </c>
      <c r="AT16" s="20">
        <v>14.808999999999999</v>
      </c>
      <c r="AU16" s="20">
        <v>-0.69799999999999995</v>
      </c>
      <c r="AV16" s="20">
        <v>11.885</v>
      </c>
      <c r="AW16" s="8"/>
    </row>
    <row r="17" spans="1:51" x14ac:dyDescent="0.35">
      <c r="A17" t="s">
        <v>46</v>
      </c>
      <c r="B17" s="2" t="s">
        <v>110</v>
      </c>
      <c r="C17" s="25">
        <v>217571</v>
      </c>
      <c r="D17" s="25">
        <v>217325</v>
      </c>
      <c r="E17" s="25">
        <v>217820</v>
      </c>
      <c r="F17" s="25">
        <v>218875</v>
      </c>
      <c r="G17" s="25">
        <v>219052</v>
      </c>
      <c r="H17" s="25">
        <f>'OPERATING FIGURES'!H17</f>
        <v>219251</v>
      </c>
      <c r="I17" s="25">
        <f>'OPERATING FIGURES'!I17</f>
        <v>219268</v>
      </c>
      <c r="J17" s="25">
        <v>219270</v>
      </c>
      <c r="K17" s="25">
        <v>219269</v>
      </c>
      <c r="L17" s="25">
        <v>219265.28899999999</v>
      </c>
      <c r="M17" s="25">
        <v>219271</v>
      </c>
      <c r="N17" s="25">
        <v>219260</v>
      </c>
      <c r="O17" s="25">
        <v>219311</v>
      </c>
      <c r="P17" s="25">
        <v>219352</v>
      </c>
      <c r="Q17" s="25">
        <v>219389</v>
      </c>
      <c r="R17" s="25">
        <v>219339</v>
      </c>
      <c r="S17" s="25">
        <v>219366</v>
      </c>
      <c r="T17" s="25">
        <v>219292</v>
      </c>
      <c r="U17" s="25">
        <v>219169</v>
      </c>
      <c r="V17" s="25">
        <v>219149</v>
      </c>
      <c r="W17" s="25">
        <v>219164</v>
      </c>
      <c r="X17" s="25">
        <v>219256</v>
      </c>
      <c r="Y17" s="25">
        <v>219270</v>
      </c>
      <c r="Z17" s="25">
        <v>220567</v>
      </c>
      <c r="AA17" s="25">
        <v>219232</v>
      </c>
      <c r="AB17" s="25">
        <v>220280</v>
      </c>
      <c r="AC17" s="25">
        <v>221120</v>
      </c>
      <c r="AD17" s="25">
        <v>221677</v>
      </c>
      <c r="AE17" s="25">
        <v>214981</v>
      </c>
      <c r="AF17" s="25">
        <v>218413.37</v>
      </c>
      <c r="AG17" s="25">
        <v>212138.93</v>
      </c>
      <c r="AH17" s="25">
        <v>212138.93</v>
      </c>
      <c r="AI17" s="25">
        <v>212138.93</v>
      </c>
      <c r="AJ17" s="26">
        <v>212138.93</v>
      </c>
      <c r="AK17" s="25">
        <v>212138.93</v>
      </c>
      <c r="AL17" s="25">
        <v>212138.93</v>
      </c>
      <c r="AM17" s="25">
        <v>212138.93</v>
      </c>
      <c r="AN17" s="25">
        <v>212138.9</v>
      </c>
      <c r="AO17" s="26">
        <v>212138.93</v>
      </c>
      <c r="AP17" s="25">
        <v>212138.93</v>
      </c>
      <c r="AQ17" s="25">
        <v>212138.93</v>
      </c>
      <c r="AR17" s="25">
        <v>212138.93</v>
      </c>
      <c r="AS17" s="25">
        <v>212138.93</v>
      </c>
      <c r="AT17" s="26">
        <v>212138.93</v>
      </c>
      <c r="AU17" s="26">
        <v>212138.93</v>
      </c>
      <c r="AV17" s="26">
        <v>212138.93</v>
      </c>
      <c r="AW17" s="5"/>
      <c r="AX17" s="5"/>
      <c r="AY17" s="5"/>
    </row>
    <row r="18" spans="1:51" ht="16.899999999999999" customHeight="1" x14ac:dyDescent="0.35">
      <c r="A18" s="18" t="s">
        <v>47</v>
      </c>
      <c r="B18" s="2" t="s">
        <v>109</v>
      </c>
      <c r="C18" s="25">
        <v>218248</v>
      </c>
      <c r="D18" s="25">
        <v>217933</v>
      </c>
      <c r="E18" s="25">
        <v>218567</v>
      </c>
      <c r="F18" s="25">
        <v>219097</v>
      </c>
      <c r="G18" s="25">
        <v>219843</v>
      </c>
      <c r="H18" s="25">
        <f>'OPERATING FIGURES'!H18</f>
        <v>218742</v>
      </c>
      <c r="I18" s="25">
        <f>'OPERATING FIGURES'!I18</f>
        <v>219268</v>
      </c>
      <c r="J18" s="25">
        <v>219270</v>
      </c>
      <c r="K18" s="25">
        <v>219269</v>
      </c>
      <c r="L18" s="25">
        <v>219265.28899999999</v>
      </c>
      <c r="M18" s="25">
        <v>219271</v>
      </c>
      <c r="N18" s="25">
        <v>219260</v>
      </c>
      <c r="O18" s="25">
        <v>219311</v>
      </c>
      <c r="P18" s="25">
        <v>219852</v>
      </c>
      <c r="Q18" s="25">
        <v>219745</v>
      </c>
      <c r="R18" s="25">
        <v>219654</v>
      </c>
      <c r="S18" s="25">
        <v>220000</v>
      </c>
      <c r="T18" s="25">
        <v>219888</v>
      </c>
      <c r="U18" s="25">
        <v>219346</v>
      </c>
      <c r="V18" s="25">
        <v>219213</v>
      </c>
      <c r="W18" s="25">
        <v>219308</v>
      </c>
      <c r="X18" s="25">
        <v>219399</v>
      </c>
      <c r="Y18" s="25">
        <v>219931</v>
      </c>
      <c r="Z18" s="25">
        <v>221480</v>
      </c>
      <c r="AA18" s="25">
        <v>219931</v>
      </c>
      <c r="AB18" s="25">
        <v>221200</v>
      </c>
      <c r="AC18" s="25">
        <v>222045</v>
      </c>
      <c r="AD18" s="25">
        <v>222909</v>
      </c>
      <c r="AE18" s="25">
        <v>216853</v>
      </c>
      <c r="AF18" s="25">
        <v>218413.37</v>
      </c>
      <c r="AG18" s="25">
        <v>212138.93</v>
      </c>
      <c r="AH18" s="25">
        <v>212138.93</v>
      </c>
      <c r="AI18" s="25">
        <v>212138.93</v>
      </c>
      <c r="AJ18" s="26">
        <v>212138.93</v>
      </c>
      <c r="AK18" s="25">
        <v>212138.93</v>
      </c>
      <c r="AL18" s="25">
        <v>212138.93</v>
      </c>
      <c r="AM18" s="25">
        <v>212138.93</v>
      </c>
      <c r="AN18" s="25">
        <v>212138.9</v>
      </c>
      <c r="AO18" s="26">
        <v>212138.93</v>
      </c>
      <c r="AP18" s="25">
        <v>212138.93</v>
      </c>
      <c r="AQ18" s="25">
        <v>21213.893</v>
      </c>
      <c r="AR18" s="25">
        <v>212138.93</v>
      </c>
      <c r="AS18" s="25">
        <v>212138.93</v>
      </c>
      <c r="AT18" s="26">
        <v>212138.93</v>
      </c>
      <c r="AU18" s="26">
        <v>212138.93</v>
      </c>
      <c r="AV18" s="26">
        <v>215432.99</v>
      </c>
      <c r="AW18" s="5"/>
      <c r="AX18" s="5"/>
      <c r="AY18" s="5"/>
    </row>
    <row r="19" spans="1:51" x14ac:dyDescent="0.35">
      <c r="A19" s="18" t="s">
        <v>48</v>
      </c>
      <c r="B19" s="2" t="s">
        <v>106</v>
      </c>
      <c r="C19" s="3">
        <v>-0.13</v>
      </c>
      <c r="D19" s="3">
        <v>-0.11</v>
      </c>
      <c r="E19" s="3">
        <v>-0.01</v>
      </c>
      <c r="F19" s="3">
        <v>0.18</v>
      </c>
      <c r="G19" s="3">
        <v>-0.03</v>
      </c>
      <c r="H19" s="3">
        <f>'OPERATING FIGURES'!H19</f>
        <v>0.12405872721219058</v>
      </c>
      <c r="I19" s="3">
        <f>'OPERATING FIGURES'!I19</f>
        <v>0.1</v>
      </c>
      <c r="J19" s="3">
        <v>0.01</v>
      </c>
      <c r="K19" s="3">
        <v>1.2021135404433199E-2</v>
      </c>
      <c r="L19" s="3">
        <v>0.01</v>
      </c>
      <c r="M19" s="3">
        <v>0.16</v>
      </c>
      <c r="N19" s="3">
        <v>-0.16218940068703502</v>
      </c>
      <c r="O19" s="3">
        <v>2.7814315978451338E-4</v>
      </c>
      <c r="P19" s="3">
        <v>0.14876971999953822</v>
      </c>
      <c r="Q19" s="3">
        <v>0.02</v>
      </c>
      <c r="R19" s="3">
        <v>0.12</v>
      </c>
      <c r="S19" s="3">
        <v>9.9657655558799366E-2</v>
      </c>
      <c r="T19" s="3">
        <v>-9.088793555926114E-2</v>
      </c>
      <c r="U19" s="3">
        <v>-0.83062360620917253</v>
      </c>
      <c r="V19" s="3">
        <v>-0.10717373491141205</v>
      </c>
      <c r="W19" s="3">
        <v>9.6199081124488332E-3</v>
      </c>
      <c r="X19" s="3">
        <v>-0.50443016113906602</v>
      </c>
      <c r="Y19" s="3">
        <v>-0.18986460694304427</v>
      </c>
      <c r="Z19" s="3">
        <v>0.3</v>
      </c>
      <c r="AA19" s="3">
        <v>0.17</v>
      </c>
      <c r="AB19" s="3">
        <v>0.08</v>
      </c>
      <c r="AC19" s="3">
        <v>0.03</v>
      </c>
      <c r="AD19" s="3">
        <v>0.02</v>
      </c>
      <c r="AE19" s="3">
        <v>0.2</v>
      </c>
      <c r="AF19" s="3">
        <v>0.05</v>
      </c>
      <c r="AG19" s="3">
        <v>0.15</v>
      </c>
      <c r="AH19" s="3">
        <v>0.39</v>
      </c>
      <c r="AI19" s="3">
        <v>0.24</v>
      </c>
      <c r="AJ19" s="23">
        <v>0.20200000000000001</v>
      </c>
      <c r="AK19" s="3">
        <v>0.20200000000000001</v>
      </c>
      <c r="AL19" s="3">
        <v>0.20200000000000001</v>
      </c>
      <c r="AM19" s="3">
        <v>0.20200000000000001</v>
      </c>
      <c r="AN19" s="3">
        <v>0.22</v>
      </c>
      <c r="AO19" s="23">
        <v>0.20600000000000002</v>
      </c>
      <c r="AP19" s="3">
        <v>0.20600000000000002</v>
      </c>
      <c r="AQ19" s="3">
        <v>0.20600000000000002</v>
      </c>
      <c r="AR19" s="3">
        <v>0.20600000000000002</v>
      </c>
      <c r="AS19" s="3">
        <v>0.20600000000000002</v>
      </c>
      <c r="AT19" s="23">
        <v>0.18</v>
      </c>
      <c r="AU19" s="23">
        <v>5.7999999999999996E-2</v>
      </c>
      <c r="AV19" s="23">
        <v>1.0999999999999999E-2</v>
      </c>
    </row>
    <row r="20" spans="1:51" x14ac:dyDescent="0.35">
      <c r="A20" t="s">
        <v>49</v>
      </c>
      <c r="B20" s="2" t="s">
        <v>107</v>
      </c>
      <c r="C20" s="3">
        <v>-0.13</v>
      </c>
      <c r="D20" s="3">
        <v>-0.11</v>
      </c>
      <c r="E20" s="3">
        <v>-0.01</v>
      </c>
      <c r="F20" s="3">
        <v>0.18</v>
      </c>
      <c r="G20" s="3">
        <v>-0.03</v>
      </c>
      <c r="H20" s="3">
        <f>'OPERATING FIGURES'!H20</f>
        <v>0.12405872721219058</v>
      </c>
      <c r="I20" s="3">
        <f>'OPERATING FIGURES'!I20</f>
        <v>0.1</v>
      </c>
      <c r="J20" s="3">
        <v>0.01</v>
      </c>
      <c r="K20" s="3">
        <v>1.2021135404433199E-2</v>
      </c>
      <c r="L20" s="3">
        <v>0.01</v>
      </c>
      <c r="M20" s="3">
        <v>0.16</v>
      </c>
      <c r="N20" s="3">
        <v>-0.16218940068703502</v>
      </c>
      <c r="O20" s="3">
        <v>2.7814315978451338E-4</v>
      </c>
      <c r="P20" s="3">
        <v>0.14872919133233686</v>
      </c>
      <c r="Q20" s="3">
        <v>0.02</v>
      </c>
      <c r="R20" s="3">
        <v>0.12</v>
      </c>
      <c r="S20" s="3">
        <v>9.9370843672460379E-2</v>
      </c>
      <c r="T20" s="3">
        <v>-9.0641652340123516E-2</v>
      </c>
      <c r="U20" s="3">
        <v>-0.82995236327523525</v>
      </c>
      <c r="V20" s="3">
        <v>-0.10714247793798427</v>
      </c>
      <c r="W20" s="3">
        <v>9.6136039957107136E-3</v>
      </c>
      <c r="X20" s="3">
        <v>-0.50410268756904508</v>
      </c>
      <c r="Y20" s="3">
        <v>-0.18929379006651986</v>
      </c>
      <c r="Z20" s="3">
        <v>0.28999999999999998</v>
      </c>
      <c r="AA20" s="3">
        <v>0.17</v>
      </c>
      <c r="AB20" s="3">
        <v>0.08</v>
      </c>
      <c r="AC20" s="3">
        <v>0.03</v>
      </c>
      <c r="AD20" s="3">
        <v>0.02</v>
      </c>
      <c r="AE20" s="3">
        <v>0.2</v>
      </c>
      <c r="AF20" s="3">
        <v>0.05</v>
      </c>
      <c r="AG20" s="3">
        <v>0.15</v>
      </c>
      <c r="AH20" s="3">
        <v>0.39</v>
      </c>
      <c r="AI20" s="3">
        <v>0.24</v>
      </c>
      <c r="AJ20" s="23">
        <v>0.20200000000000001</v>
      </c>
      <c r="AK20" s="3">
        <v>0.20200000000000001</v>
      </c>
      <c r="AL20" s="3">
        <v>0.20200000000000001</v>
      </c>
      <c r="AM20" s="3">
        <v>0.20200000000000001</v>
      </c>
      <c r="AN20" s="3">
        <v>0.22</v>
      </c>
      <c r="AO20" s="23">
        <v>0.20600000000000002</v>
      </c>
      <c r="AP20" s="3">
        <v>0.20600000000000002</v>
      </c>
      <c r="AQ20" s="3">
        <v>0.20600000000000002</v>
      </c>
      <c r="AR20" s="3">
        <v>0.20600000000000002</v>
      </c>
      <c r="AS20" s="3">
        <v>0.20600000000000002</v>
      </c>
      <c r="AT20" s="23">
        <v>0.18</v>
      </c>
      <c r="AU20" s="23">
        <v>5.7999999999999996E-2</v>
      </c>
      <c r="AV20" s="23">
        <v>1.0999999999999999E-2</v>
      </c>
    </row>
    <row r="21" spans="1:51" x14ac:dyDescent="0.35">
      <c r="A21" t="s">
        <v>50</v>
      </c>
      <c r="B21" s="9" t="s">
        <v>108</v>
      </c>
      <c r="C21" s="13" t="s">
        <v>15</v>
      </c>
      <c r="D21" s="13" t="s">
        <v>15</v>
      </c>
      <c r="E21" s="13" t="s">
        <v>15</v>
      </c>
      <c r="F21" s="27" t="s">
        <v>15</v>
      </c>
      <c r="G21" s="27"/>
      <c r="H21" s="13" t="str">
        <f>'OPERATING FIGURES'!H21</f>
        <v>-</v>
      </c>
      <c r="I21" s="27" t="str">
        <f>'OPERATING FIGURES'!I21</f>
        <v>-</v>
      </c>
      <c r="J21" s="13" t="s">
        <v>15</v>
      </c>
      <c r="K21" s="27" t="s">
        <v>15</v>
      </c>
      <c r="L21" s="27" t="s">
        <v>15</v>
      </c>
      <c r="M21" s="27" t="s">
        <v>15</v>
      </c>
      <c r="N21" s="27" t="s">
        <v>15</v>
      </c>
      <c r="O21" s="13" t="s">
        <v>15</v>
      </c>
      <c r="P21" s="13" t="s">
        <v>15</v>
      </c>
      <c r="Q21" s="13" t="s">
        <v>15</v>
      </c>
      <c r="R21" s="13" t="s">
        <v>15</v>
      </c>
      <c r="S21" s="13" t="s">
        <v>15</v>
      </c>
      <c r="T21" s="13" t="s">
        <v>15</v>
      </c>
      <c r="U21" s="13" t="s">
        <v>15</v>
      </c>
      <c r="V21" s="13" t="s">
        <v>15</v>
      </c>
      <c r="W21" s="13" t="s">
        <v>15</v>
      </c>
      <c r="X21" s="13" t="s">
        <v>15</v>
      </c>
      <c r="Y21" s="13" t="s">
        <v>15</v>
      </c>
      <c r="Z21" s="13" t="s">
        <v>15</v>
      </c>
      <c r="AA21" s="13" t="s">
        <v>15</v>
      </c>
      <c r="AB21" s="13" t="s">
        <v>15</v>
      </c>
      <c r="AC21" s="13" t="s">
        <v>15</v>
      </c>
      <c r="AD21" s="13" t="s">
        <v>15</v>
      </c>
      <c r="AE21" s="13" t="s">
        <v>15</v>
      </c>
      <c r="AF21" s="13" t="s">
        <v>15</v>
      </c>
      <c r="AG21" s="13" t="s">
        <v>15</v>
      </c>
      <c r="AH21" s="13" t="s">
        <v>15</v>
      </c>
      <c r="AI21" s="13" t="s">
        <v>15</v>
      </c>
      <c r="AJ21" s="20" t="s">
        <v>15</v>
      </c>
      <c r="AK21" s="13" t="s">
        <v>15</v>
      </c>
      <c r="AL21" s="13" t="s">
        <v>15</v>
      </c>
      <c r="AM21" s="13" t="s">
        <v>15</v>
      </c>
      <c r="AN21" s="13" t="s">
        <v>15</v>
      </c>
      <c r="AO21" s="20" t="s">
        <v>15</v>
      </c>
      <c r="AP21" s="13" t="s">
        <v>15</v>
      </c>
      <c r="AQ21" s="13" t="s">
        <v>15</v>
      </c>
      <c r="AR21" s="13" t="s">
        <v>15</v>
      </c>
      <c r="AS21" s="13" t="s">
        <v>15</v>
      </c>
      <c r="AT21" s="20">
        <v>0</v>
      </c>
      <c r="AU21" s="20">
        <v>0</v>
      </c>
      <c r="AV21" s="20">
        <v>-1.4000000000000002E-2</v>
      </c>
    </row>
    <row r="22" spans="1:51" x14ac:dyDescent="0.35">
      <c r="F22" s="8"/>
      <c r="H22" s="8"/>
      <c r="I22" s="8"/>
      <c r="P22" s="5"/>
      <c r="Q22" s="5"/>
      <c r="R22" s="5"/>
    </row>
    <row r="23" spans="1:51" x14ac:dyDescent="0.35">
      <c r="B23" s="10" t="s">
        <v>114</v>
      </c>
      <c r="C23" s="10"/>
      <c r="D23" s="30"/>
      <c r="F23" s="28"/>
      <c r="H23" s="28"/>
      <c r="I23" s="8"/>
      <c r="AJ23" s="6"/>
      <c r="AO23" s="6"/>
      <c r="AT23" s="6"/>
      <c r="AU23" s="6"/>
      <c r="AV23" s="6"/>
    </row>
    <row r="24" spans="1:51" x14ac:dyDescent="0.35">
      <c r="B24" s="4" t="s">
        <v>111</v>
      </c>
      <c r="C24" s="4"/>
      <c r="D24" s="30"/>
      <c r="E24" s="8"/>
      <c r="F24" s="28"/>
      <c r="H24" s="28"/>
      <c r="I24" s="28"/>
      <c r="AJ24" s="6"/>
      <c r="AL24" s="21"/>
      <c r="AO24" s="6"/>
      <c r="AT24" s="6"/>
      <c r="AU24" s="6"/>
      <c r="AV24" s="6"/>
    </row>
    <row r="25" spans="1:51" x14ac:dyDescent="0.35">
      <c r="B25" s="4" t="s">
        <v>158</v>
      </c>
      <c r="C25" s="4"/>
      <c r="D25" s="4"/>
      <c r="F25" s="28"/>
      <c r="H25" s="28"/>
      <c r="AJ25" s="6"/>
      <c r="AO25" s="6"/>
      <c r="AT25" s="6"/>
      <c r="AU25" s="6"/>
      <c r="AV25" s="6"/>
    </row>
    <row r="26" spans="1:51" x14ac:dyDescent="0.35">
      <c r="B26" s="4"/>
      <c r="C26" s="4"/>
      <c r="D26" s="4"/>
      <c r="AJ26" s="6"/>
      <c r="AO26" s="6"/>
      <c r="AT26" s="6"/>
      <c r="AU26" s="6"/>
      <c r="AV26" s="6"/>
    </row>
    <row r="27" spans="1:51" x14ac:dyDescent="0.35">
      <c r="B27" s="4"/>
      <c r="C27" s="4"/>
      <c r="D27" s="4"/>
      <c r="AJ27" s="6"/>
      <c r="AO27" s="6"/>
      <c r="AT27" s="6"/>
      <c r="AU27" s="6"/>
      <c r="AV27" s="6"/>
    </row>
    <row r="28" spans="1:51" x14ac:dyDescent="0.35">
      <c r="B28" s="4"/>
      <c r="C28" s="4"/>
      <c r="D28" s="4"/>
    </row>
    <row r="29" spans="1:51" x14ac:dyDescent="0.35">
      <c r="B29" s="4"/>
      <c r="C29" s="4"/>
      <c r="D29" s="4"/>
    </row>
    <row r="34" spans="2:38" x14ac:dyDescent="0.35">
      <c r="B34" s="11"/>
      <c r="C34" s="11"/>
      <c r="D34" s="11"/>
      <c r="AL34" s="22"/>
    </row>
    <row r="35" spans="2:38" x14ac:dyDescent="0.35">
      <c r="B35" s="11"/>
      <c r="C35" s="11"/>
      <c r="D35" s="11"/>
    </row>
    <row r="36" spans="2:38" x14ac:dyDescent="0.35">
      <c r="B36" s="11"/>
      <c r="C36" s="11"/>
      <c r="D36" s="11"/>
    </row>
    <row r="37" spans="2:38" x14ac:dyDescent="0.35">
      <c r="B37" s="11"/>
      <c r="C37" s="11"/>
      <c r="D37" s="11"/>
    </row>
    <row r="38" spans="2:38" x14ac:dyDescent="0.35">
      <c r="B38" s="11"/>
      <c r="C38" s="11"/>
      <c r="D38" s="11"/>
    </row>
    <row r="39" spans="2:38" x14ac:dyDescent="0.35">
      <c r="B39" s="11"/>
      <c r="C39" s="11"/>
      <c r="D39" s="11"/>
    </row>
    <row r="40" spans="2:38" x14ac:dyDescent="0.35">
      <c r="B40" s="11"/>
      <c r="C40" s="11"/>
      <c r="D40" s="11"/>
    </row>
    <row r="41" spans="2:38" x14ac:dyDescent="0.35">
      <c r="B41" s="11"/>
      <c r="C41" s="11"/>
      <c r="D41" s="11"/>
    </row>
  </sheetData>
  <mergeCells count="10">
    <mergeCell ref="B2:AV2"/>
    <mergeCell ref="P4:T4"/>
    <mergeCell ref="U4:Y4"/>
    <mergeCell ref="Z4:AD4"/>
    <mergeCell ref="AE4:AI4"/>
    <mergeCell ref="AJ4:AN4"/>
    <mergeCell ref="AO4:AS4"/>
    <mergeCell ref="K4:O4"/>
    <mergeCell ref="F4:J4"/>
    <mergeCell ref="C4:E4"/>
  </mergeCells>
  <pageMargins left="0.70866141732283472" right="0.70866141732283472" top="0.74803149606299213" bottom="0.74803149606299213" header="0.31496062992125984" footer="0.31496062992125984"/>
  <pageSetup paperSize="9" scale="43" orientation="landscape" horizontalDpi="4294967295" vertic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75DAC6-726D-4471-A0E8-1B62A297077C}">
  <sheetPr>
    <pageSetUpPr fitToPage="1"/>
  </sheetPr>
  <dimension ref="A2:AV36"/>
  <sheetViews>
    <sheetView showGridLines="0" topLeftCell="B1" zoomScale="80" zoomScaleNormal="80" workbookViewId="0">
      <pane xSplit="1" ySplit="3" topLeftCell="C4" activePane="bottomRight" state="frozen"/>
      <selection pane="topRight" activeCell="C1" sqref="C1"/>
      <selection pane="bottomLeft" activeCell="B6" sqref="B6"/>
      <selection pane="bottomRight" activeCell="C5" sqref="C5"/>
    </sheetView>
  </sheetViews>
  <sheetFormatPr defaultColWidth="16.1796875" defaultRowHeight="14.5" x14ac:dyDescent="0.35"/>
  <cols>
    <col min="1" max="1" width="0" hidden="1" customWidth="1"/>
    <col min="2" max="2" width="59.08984375" customWidth="1"/>
    <col min="3" max="3" width="16.36328125" customWidth="1"/>
    <col min="4" max="12" width="16.1796875" customWidth="1"/>
    <col min="13" max="13" width="16.26953125" customWidth="1"/>
    <col min="14" max="14" width="17.26953125" hidden="1" customWidth="1"/>
    <col min="15" max="16" width="16.1796875" hidden="1" customWidth="1"/>
    <col min="17" max="17" width="16.1796875" customWidth="1"/>
    <col min="18" max="21" width="16.1796875" hidden="1" customWidth="1"/>
    <col min="22" max="22" width="16.1796875" customWidth="1"/>
    <col min="23" max="26" width="16.1796875" hidden="1" customWidth="1"/>
    <col min="27" max="27" width="16.1796875" customWidth="1"/>
    <col min="28" max="44" width="16.1796875" hidden="1" customWidth="1"/>
    <col min="45" max="45" width="16.1796875" customWidth="1"/>
  </cols>
  <sheetData>
    <row r="2" spans="1:48" ht="15.5" x14ac:dyDescent="0.35">
      <c r="B2" s="35" t="s">
        <v>112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  <c r="AI2" s="35"/>
      <c r="AJ2" s="35"/>
      <c r="AK2" s="35"/>
      <c r="AL2" s="35"/>
      <c r="AM2" s="35"/>
      <c r="AN2" s="35"/>
      <c r="AO2" s="35"/>
      <c r="AP2" s="35"/>
      <c r="AQ2" s="35"/>
      <c r="AR2" s="35"/>
      <c r="AS2" s="35"/>
    </row>
    <row r="4" spans="1:48" x14ac:dyDescent="0.35">
      <c r="A4" s="17"/>
      <c r="B4" s="24" t="s">
        <v>95</v>
      </c>
      <c r="C4" s="39">
        <v>2024</v>
      </c>
      <c r="D4" s="40"/>
      <c r="E4" s="39">
        <v>2023</v>
      </c>
      <c r="F4" s="39"/>
      <c r="G4" s="39"/>
      <c r="H4" s="40"/>
      <c r="I4" s="41">
        <v>2022</v>
      </c>
      <c r="J4" s="41"/>
      <c r="K4" s="41"/>
      <c r="L4" s="42"/>
      <c r="M4" s="39">
        <v>2021</v>
      </c>
      <c r="N4" s="39"/>
      <c r="O4" s="39"/>
      <c r="P4" s="40"/>
      <c r="Q4" s="32">
        <v>2020</v>
      </c>
      <c r="R4" s="34"/>
      <c r="S4" s="34"/>
      <c r="T4" s="34"/>
      <c r="U4" s="33"/>
      <c r="V4" s="32">
        <v>2019</v>
      </c>
      <c r="W4" s="34"/>
      <c r="X4" s="34"/>
      <c r="Y4" s="34"/>
      <c r="Z4" s="33"/>
      <c r="AA4" s="32">
        <v>2018</v>
      </c>
      <c r="AB4" s="34"/>
      <c r="AC4" s="34"/>
      <c r="AD4" s="34"/>
      <c r="AE4" s="33"/>
      <c r="AF4" s="32">
        <v>2017</v>
      </c>
      <c r="AG4" s="34"/>
      <c r="AH4" s="34"/>
      <c r="AI4" s="34"/>
      <c r="AJ4" s="33"/>
      <c r="AK4" s="32">
        <v>2016</v>
      </c>
      <c r="AL4" s="34"/>
      <c r="AM4" s="34"/>
      <c r="AN4" s="34"/>
      <c r="AO4" s="33"/>
    </row>
    <row r="5" spans="1:48" x14ac:dyDescent="0.35">
      <c r="A5" s="17"/>
      <c r="B5" s="1" t="s">
        <v>73</v>
      </c>
      <c r="C5" s="7" t="s">
        <v>2</v>
      </c>
      <c r="D5" s="7" t="s">
        <v>3</v>
      </c>
      <c r="E5" s="7" t="s">
        <v>5</v>
      </c>
      <c r="F5" s="7" t="s">
        <v>6</v>
      </c>
      <c r="G5" s="7" t="s">
        <v>2</v>
      </c>
      <c r="H5" s="7" t="s">
        <v>3</v>
      </c>
      <c r="I5" s="7" t="s">
        <v>5</v>
      </c>
      <c r="J5" s="7" t="s">
        <v>6</v>
      </c>
      <c r="K5" s="7" t="s">
        <v>2</v>
      </c>
      <c r="L5" s="7" t="s">
        <v>3</v>
      </c>
      <c r="M5" s="7" t="s">
        <v>156</v>
      </c>
      <c r="N5" s="7" t="s">
        <v>6</v>
      </c>
      <c r="O5" s="7" t="s">
        <v>2</v>
      </c>
      <c r="P5" s="7" t="s">
        <v>3</v>
      </c>
      <c r="Q5" s="7" t="s">
        <v>4</v>
      </c>
      <c r="R5" s="7" t="s">
        <v>5</v>
      </c>
      <c r="S5" s="7" t="s">
        <v>6</v>
      </c>
      <c r="T5" s="7" t="s">
        <v>2</v>
      </c>
      <c r="U5" s="7" t="s">
        <v>3</v>
      </c>
      <c r="V5" s="7" t="s">
        <v>7</v>
      </c>
      <c r="W5" s="7" t="s">
        <v>5</v>
      </c>
      <c r="X5" s="7" t="s">
        <v>6</v>
      </c>
      <c r="Y5" s="7" t="s">
        <v>2</v>
      </c>
      <c r="Z5" s="7" t="s">
        <v>3</v>
      </c>
      <c r="AA5" s="7" t="s">
        <v>8</v>
      </c>
      <c r="AB5" s="7" t="s">
        <v>5</v>
      </c>
      <c r="AC5" s="7" t="s">
        <v>6</v>
      </c>
      <c r="AD5" s="7" t="s">
        <v>2</v>
      </c>
      <c r="AE5" s="7" t="s">
        <v>3</v>
      </c>
      <c r="AF5" s="7" t="s">
        <v>9</v>
      </c>
      <c r="AG5" s="7" t="s">
        <v>5</v>
      </c>
      <c r="AH5" s="7" t="s">
        <v>6</v>
      </c>
      <c r="AI5" s="7" t="s">
        <v>2</v>
      </c>
      <c r="AJ5" s="7" t="s">
        <v>3</v>
      </c>
      <c r="AK5" s="7" t="s">
        <v>10</v>
      </c>
      <c r="AL5" s="7" t="s">
        <v>5</v>
      </c>
      <c r="AM5" s="7" t="s">
        <v>6</v>
      </c>
      <c r="AN5" s="7" t="s">
        <v>2</v>
      </c>
      <c r="AO5" s="7" t="s">
        <v>3</v>
      </c>
      <c r="AS5" s="8"/>
    </row>
    <row r="6" spans="1:48" x14ac:dyDescent="0.35">
      <c r="A6" s="15" t="s">
        <v>23</v>
      </c>
      <c r="B6" s="2" t="s">
        <v>115</v>
      </c>
      <c r="C6" s="13">
        <v>2283</v>
      </c>
      <c r="D6" s="13">
        <v>2309.1</v>
      </c>
      <c r="E6" s="13">
        <v>2351.6999999999998</v>
      </c>
      <c r="F6" s="13">
        <v>2175.9</v>
      </c>
      <c r="G6" s="13">
        <v>2249.4</v>
      </c>
      <c r="H6" s="13">
        <v>2322.6999999999998</v>
      </c>
      <c r="I6" s="13">
        <v>2280.1999999999998</v>
      </c>
      <c r="J6" s="13">
        <v>2266.5</v>
      </c>
      <c r="K6" s="13">
        <v>2251.6999999999998</v>
      </c>
      <c r="L6" s="13">
        <v>2140</v>
      </c>
      <c r="M6" s="13">
        <v>2174.9</v>
      </c>
      <c r="N6" s="13">
        <v>2059.3000000000002</v>
      </c>
      <c r="O6" s="13">
        <v>2091.8000000000002</v>
      </c>
      <c r="P6" s="13">
        <v>2055.5079999999998</v>
      </c>
      <c r="Q6" s="13">
        <v>2114.4</v>
      </c>
      <c r="R6" s="13">
        <v>2114.4</v>
      </c>
      <c r="S6" s="13">
        <v>2214.8000000000002</v>
      </c>
      <c r="T6" s="13">
        <v>2320.5</v>
      </c>
      <c r="U6" s="13">
        <v>2363.8000000000002</v>
      </c>
      <c r="V6" s="13">
        <v>2435</v>
      </c>
      <c r="W6" s="13">
        <v>2435</v>
      </c>
      <c r="X6" s="13">
        <v>2265.6999999999998</v>
      </c>
      <c r="Y6" s="13">
        <v>2247.3000000000002</v>
      </c>
      <c r="Z6" s="13">
        <v>2226.3000000000002</v>
      </c>
      <c r="AA6" s="13">
        <v>1441.2449999999999</v>
      </c>
      <c r="AB6" s="13">
        <v>1441.3</v>
      </c>
      <c r="AC6" s="13">
        <v>1077.5999999999999</v>
      </c>
      <c r="AD6" s="13" t="s">
        <v>38</v>
      </c>
      <c r="AE6" s="13" t="s">
        <v>39</v>
      </c>
      <c r="AF6" s="20">
        <v>1037.2539999999999</v>
      </c>
      <c r="AG6" s="13">
        <v>1037.2539999999999</v>
      </c>
      <c r="AH6" s="13">
        <v>884.15167900489666</v>
      </c>
      <c r="AI6" s="13">
        <v>835.68768484561701</v>
      </c>
      <c r="AJ6" s="13">
        <v>1033.9000000000001</v>
      </c>
      <c r="AK6" s="20">
        <v>779.48599999999999</v>
      </c>
      <c r="AL6" s="13">
        <v>779.48599999999999</v>
      </c>
      <c r="AM6" s="13">
        <v>734.17393320964743</v>
      </c>
      <c r="AN6" s="13">
        <v>731.75528188905196</v>
      </c>
      <c r="AO6" s="13">
        <v>658.64515977883991</v>
      </c>
      <c r="AP6" s="20">
        <v>668.73199999999997</v>
      </c>
      <c r="AQ6" s="20">
        <v>615.12400000000002</v>
      </c>
      <c r="AR6" s="20">
        <v>634.51199999999994</v>
      </c>
      <c r="AS6" s="8"/>
      <c r="AT6" s="8"/>
      <c r="AU6" s="5"/>
      <c r="AV6" s="5"/>
    </row>
    <row r="7" spans="1:48" x14ac:dyDescent="0.35">
      <c r="A7" s="15" t="s">
        <v>40</v>
      </c>
      <c r="B7" s="2" t="s">
        <v>122</v>
      </c>
      <c r="C7" s="13">
        <v>1916.5</v>
      </c>
      <c r="D7" s="13">
        <v>1915.4</v>
      </c>
      <c r="E7" s="13">
        <v>1951</v>
      </c>
      <c r="F7" s="13">
        <v>1773.6</v>
      </c>
      <c r="G7" s="13">
        <v>1866.2</v>
      </c>
      <c r="H7" s="13">
        <v>1990.5</v>
      </c>
      <c r="I7" s="13">
        <v>1949</v>
      </c>
      <c r="J7" s="13">
        <v>1918.1</v>
      </c>
      <c r="K7" s="13">
        <v>1934.1</v>
      </c>
      <c r="L7" s="13">
        <v>1834</v>
      </c>
      <c r="M7" s="13">
        <v>1867.4</v>
      </c>
      <c r="N7" s="13">
        <v>1757</v>
      </c>
      <c r="O7" s="13">
        <v>1817.4</v>
      </c>
      <c r="P7" s="13">
        <v>1804.2320000000004</v>
      </c>
      <c r="Q7" s="13">
        <v>1849.7</v>
      </c>
      <c r="R7" s="13">
        <v>1849.7</v>
      </c>
      <c r="S7" s="13">
        <v>1923.4</v>
      </c>
      <c r="T7" s="13">
        <v>2023.5</v>
      </c>
      <c r="U7" s="13">
        <v>1953.4</v>
      </c>
      <c r="V7" s="13">
        <v>1958.3</v>
      </c>
      <c r="W7" s="13">
        <v>1958.3</v>
      </c>
      <c r="X7" s="13">
        <v>1813.5</v>
      </c>
      <c r="Y7" s="13">
        <v>1813</v>
      </c>
      <c r="Z7" s="13">
        <v>1787</v>
      </c>
      <c r="AA7" s="13">
        <v>1010.784</v>
      </c>
      <c r="AB7" s="13">
        <v>1010.7</v>
      </c>
      <c r="AC7" s="13">
        <v>733.7</v>
      </c>
      <c r="AD7" s="13">
        <v>701.5</v>
      </c>
      <c r="AE7" s="13">
        <v>693.8</v>
      </c>
      <c r="AF7" s="20">
        <v>714.70699999999999</v>
      </c>
      <c r="AG7" s="13">
        <v>714.70699999999999</v>
      </c>
      <c r="AH7" s="13">
        <v>569.83600000000001</v>
      </c>
      <c r="AI7" s="13">
        <v>536.65800000000002</v>
      </c>
      <c r="AJ7" s="13">
        <v>711.8</v>
      </c>
      <c r="AK7" s="20">
        <v>467.565</v>
      </c>
      <c r="AL7" s="13">
        <v>467.565</v>
      </c>
      <c r="AM7" s="13">
        <v>433.36900000000003</v>
      </c>
      <c r="AN7" s="13">
        <v>446.85052536436552</v>
      </c>
      <c r="AO7" s="13">
        <v>388.15738918564335</v>
      </c>
      <c r="AP7" s="20">
        <v>409.65100000000001</v>
      </c>
      <c r="AQ7" s="20">
        <v>386.22399999999999</v>
      </c>
      <c r="AR7" s="20">
        <v>382.65</v>
      </c>
      <c r="AS7" s="8"/>
      <c r="AT7" s="8"/>
      <c r="AU7" s="5"/>
      <c r="AV7" s="5"/>
    </row>
    <row r="8" spans="1:48" x14ac:dyDescent="0.35">
      <c r="A8" s="15" t="s">
        <v>41</v>
      </c>
      <c r="B8" s="2" t="s">
        <v>116</v>
      </c>
      <c r="C8" s="13">
        <v>1373.1</v>
      </c>
      <c r="D8" s="13">
        <v>1358.7</v>
      </c>
      <c r="E8" s="13">
        <v>1346.5</v>
      </c>
      <c r="F8" s="13">
        <v>1172.7</v>
      </c>
      <c r="G8" s="13">
        <v>1281</v>
      </c>
      <c r="H8" s="13">
        <v>1378.9</v>
      </c>
      <c r="I8" s="13">
        <v>1322.6</v>
      </c>
      <c r="J8" s="13">
        <v>1323.8</v>
      </c>
      <c r="K8" s="13">
        <v>1308.7</v>
      </c>
      <c r="L8" s="13">
        <v>1269.9000000000001</v>
      </c>
      <c r="M8" s="13">
        <v>1288.0999999999999</v>
      </c>
      <c r="N8" s="13">
        <v>766.4</v>
      </c>
      <c r="O8" s="13">
        <v>1327.3</v>
      </c>
      <c r="P8" s="13">
        <v>1352.0260000000003</v>
      </c>
      <c r="Q8" s="13">
        <v>1371.7</v>
      </c>
      <c r="R8" s="13">
        <v>1371.7</v>
      </c>
      <c r="S8" s="13">
        <v>1452.6</v>
      </c>
      <c r="T8" s="13">
        <v>916.1</v>
      </c>
      <c r="U8" s="13">
        <v>884.5</v>
      </c>
      <c r="V8" s="13">
        <v>1459.4</v>
      </c>
      <c r="W8" s="13">
        <v>1459.4</v>
      </c>
      <c r="X8" s="13">
        <v>1372.9</v>
      </c>
      <c r="Y8" s="13">
        <v>1416.2</v>
      </c>
      <c r="Z8" s="13">
        <v>1410.8</v>
      </c>
      <c r="AA8" s="13">
        <v>745.50699999999995</v>
      </c>
      <c r="AB8" s="13">
        <v>745.4</v>
      </c>
      <c r="AC8" s="13">
        <v>532.9</v>
      </c>
      <c r="AD8" s="13">
        <v>443.6</v>
      </c>
      <c r="AE8" s="13">
        <v>481.7</v>
      </c>
      <c r="AF8" s="20">
        <v>482.08800000000002</v>
      </c>
      <c r="AG8" s="13">
        <v>482.08800000000002</v>
      </c>
      <c r="AH8" s="13">
        <v>177.64</v>
      </c>
      <c r="AI8" s="13">
        <v>314.37200000000001</v>
      </c>
      <c r="AJ8" s="13">
        <v>481.1</v>
      </c>
      <c r="AK8" s="20">
        <v>275.56</v>
      </c>
      <c r="AL8" s="13">
        <v>275.56</v>
      </c>
      <c r="AM8" s="13">
        <v>271.97699999999998</v>
      </c>
      <c r="AN8" s="13">
        <v>320.0203366851203</v>
      </c>
      <c r="AO8" s="13">
        <v>276.38623371755227</v>
      </c>
      <c r="AP8" s="20">
        <v>276.94</v>
      </c>
      <c r="AQ8" s="20">
        <v>303.35899999999998</v>
      </c>
      <c r="AR8" s="20">
        <v>261.96499999999997</v>
      </c>
      <c r="AS8" s="8"/>
      <c r="AT8" s="8"/>
      <c r="AU8" s="5"/>
      <c r="AV8" s="5"/>
    </row>
    <row r="9" spans="1:48" x14ac:dyDescent="0.35">
      <c r="A9" s="15" t="s">
        <v>26</v>
      </c>
      <c r="B9" s="2" t="s">
        <v>117</v>
      </c>
      <c r="C9" s="13">
        <v>543.4</v>
      </c>
      <c r="D9" s="13">
        <v>556.70000000000005</v>
      </c>
      <c r="E9" s="13">
        <v>604.5</v>
      </c>
      <c r="F9" s="13">
        <v>600.9</v>
      </c>
      <c r="G9" s="13">
        <v>585.20000000000005</v>
      </c>
      <c r="H9" s="13">
        <v>611.6</v>
      </c>
      <c r="I9" s="13">
        <v>626.4</v>
      </c>
      <c r="J9" s="13">
        <v>594.29999999999995</v>
      </c>
      <c r="K9" s="13">
        <v>625.4</v>
      </c>
      <c r="L9" s="13">
        <v>564.1</v>
      </c>
      <c r="M9" s="13">
        <v>579.34</v>
      </c>
      <c r="N9" s="13">
        <v>990.6</v>
      </c>
      <c r="O9" s="13">
        <v>490.1</v>
      </c>
      <c r="P9" s="13">
        <v>452.20600000000002</v>
      </c>
      <c r="Q9" s="13">
        <v>478.1</v>
      </c>
      <c r="R9" s="13">
        <v>478.1</v>
      </c>
      <c r="S9" s="13">
        <v>470.8</v>
      </c>
      <c r="T9" s="13">
        <v>1106.9000000000001</v>
      </c>
      <c r="U9" s="13">
        <v>1069</v>
      </c>
      <c r="V9" s="13">
        <v>498.9</v>
      </c>
      <c r="W9" s="13">
        <v>498.9</v>
      </c>
      <c r="X9" s="13">
        <v>440.6</v>
      </c>
      <c r="Y9" s="13">
        <v>396.8</v>
      </c>
      <c r="Z9" s="13">
        <v>376.2</v>
      </c>
      <c r="AA9" s="13">
        <v>265.27699999999999</v>
      </c>
      <c r="AB9" s="13">
        <v>265.3</v>
      </c>
      <c r="AC9" s="13">
        <v>200.8</v>
      </c>
      <c r="AD9" s="13">
        <v>257.89999999999998</v>
      </c>
      <c r="AE9" s="13">
        <v>212.1</v>
      </c>
      <c r="AF9" s="20">
        <v>232.619</v>
      </c>
      <c r="AG9" s="13">
        <v>232.619</v>
      </c>
      <c r="AH9" s="13">
        <v>392.19499999999999</v>
      </c>
      <c r="AI9" s="13">
        <v>222.28399999999999</v>
      </c>
      <c r="AJ9" s="13">
        <v>230.7</v>
      </c>
      <c r="AK9" s="20">
        <v>192.005</v>
      </c>
      <c r="AL9" s="13">
        <v>192.005</v>
      </c>
      <c r="AM9" s="13">
        <v>161.39099999999999</v>
      </c>
      <c r="AN9" s="13">
        <v>126.83018867924527</v>
      </c>
      <c r="AO9" s="13">
        <v>111.7711554680911</v>
      </c>
      <c r="AP9" s="20">
        <v>132.71100000000001</v>
      </c>
      <c r="AQ9" s="20">
        <v>82.864999999999995</v>
      </c>
      <c r="AR9" s="20">
        <v>120.685</v>
      </c>
      <c r="AS9" s="8"/>
      <c r="AT9" s="8"/>
      <c r="AU9" s="5"/>
      <c r="AV9" s="5"/>
    </row>
    <row r="10" spans="1:48" x14ac:dyDescent="0.35">
      <c r="A10" s="15" t="s">
        <v>42</v>
      </c>
      <c r="B10" s="2" t="s">
        <v>118</v>
      </c>
      <c r="C10" s="13">
        <v>352.8</v>
      </c>
      <c r="D10" s="13">
        <v>377.9</v>
      </c>
      <c r="E10" s="13">
        <v>385.4</v>
      </c>
      <c r="F10" s="13">
        <v>387.6</v>
      </c>
      <c r="G10" s="13">
        <v>369.2</v>
      </c>
      <c r="H10" s="13">
        <v>319.5</v>
      </c>
      <c r="I10" s="13">
        <v>320.10000000000002</v>
      </c>
      <c r="J10" s="13">
        <v>337.9</v>
      </c>
      <c r="K10" s="13">
        <v>306.8</v>
      </c>
      <c r="L10" s="13">
        <v>296.39999999999998</v>
      </c>
      <c r="M10" s="13">
        <v>298.7</v>
      </c>
      <c r="N10" s="13">
        <v>294.3</v>
      </c>
      <c r="O10" s="13">
        <v>267.39999999999998</v>
      </c>
      <c r="P10" s="13">
        <v>244.8</v>
      </c>
      <c r="Q10" s="13">
        <v>257.8</v>
      </c>
      <c r="R10" s="13">
        <v>257.8</v>
      </c>
      <c r="S10" s="13">
        <v>283.8</v>
      </c>
      <c r="T10" s="13">
        <v>290.2</v>
      </c>
      <c r="U10" s="13">
        <v>402.3</v>
      </c>
      <c r="V10" s="13">
        <v>467.2</v>
      </c>
      <c r="W10" s="13">
        <v>467.2</v>
      </c>
      <c r="X10" s="13">
        <v>442.2</v>
      </c>
      <c r="Y10" s="13">
        <v>424.3</v>
      </c>
      <c r="Z10" s="13">
        <v>429.7</v>
      </c>
      <c r="AA10" s="13">
        <v>420.51900000000001</v>
      </c>
      <c r="AB10" s="13">
        <v>420.7</v>
      </c>
      <c r="AC10" s="13">
        <v>334.2</v>
      </c>
      <c r="AD10" s="13">
        <v>323.89999999999998</v>
      </c>
      <c r="AE10" s="13">
        <v>324.3</v>
      </c>
      <c r="AF10" s="20">
        <v>313.69299999999998</v>
      </c>
      <c r="AG10" s="13">
        <v>313.69299999999998</v>
      </c>
      <c r="AH10" s="13">
        <v>306.08526142349911</v>
      </c>
      <c r="AI10" s="13">
        <v>290.99065420560748</v>
      </c>
      <c r="AJ10" s="13">
        <v>313.7</v>
      </c>
      <c r="AK10" s="20">
        <v>295.71800000000002</v>
      </c>
      <c r="AL10" s="13">
        <v>295.71800000000002</v>
      </c>
      <c r="AM10" s="13">
        <v>283.37175324675326</v>
      </c>
      <c r="AN10" s="13">
        <v>269.0274545249124</v>
      </c>
      <c r="AO10" s="13">
        <v>254.4895042638928</v>
      </c>
      <c r="AP10" s="20">
        <v>242.41</v>
      </c>
      <c r="AQ10" s="20">
        <v>213.66200000000001</v>
      </c>
      <c r="AR10" s="20">
        <v>236.25</v>
      </c>
      <c r="AS10" s="8"/>
      <c r="AT10" s="8"/>
      <c r="AU10" s="5"/>
      <c r="AV10" s="5"/>
    </row>
    <row r="11" spans="1:48" x14ac:dyDescent="0.35">
      <c r="A11" s="15" t="s">
        <v>43</v>
      </c>
      <c r="B11" s="2" t="s">
        <v>119</v>
      </c>
      <c r="C11" s="13">
        <v>13.7</v>
      </c>
      <c r="D11" s="13">
        <v>15.8</v>
      </c>
      <c r="E11" s="13">
        <v>15.3</v>
      </c>
      <c r="F11" s="13">
        <v>14.7</v>
      </c>
      <c r="G11" s="13">
        <v>14</v>
      </c>
      <c r="H11" s="13">
        <v>12.7</v>
      </c>
      <c r="I11" s="13">
        <v>11.1</v>
      </c>
      <c r="J11" s="13">
        <v>10.5</v>
      </c>
      <c r="K11" s="13">
        <v>10.8</v>
      </c>
      <c r="L11" s="13">
        <v>9.6</v>
      </c>
      <c r="M11" s="13">
        <v>8.8699999999999992</v>
      </c>
      <c r="N11" s="13">
        <v>8</v>
      </c>
      <c r="O11" s="13">
        <v>6.9</v>
      </c>
      <c r="P11" s="13">
        <v>6.4850000000000003</v>
      </c>
      <c r="Q11" s="13">
        <v>6.9</v>
      </c>
      <c r="R11" s="13">
        <v>6.9</v>
      </c>
      <c r="S11" s="13">
        <v>7.6</v>
      </c>
      <c r="T11" s="13">
        <v>7.3</v>
      </c>
      <c r="U11" s="13">
        <v>8.1</v>
      </c>
      <c r="V11" s="13">
        <v>9.5</v>
      </c>
      <c r="W11" s="13">
        <v>9.5</v>
      </c>
      <c r="X11" s="13">
        <v>10</v>
      </c>
      <c r="Y11" s="13">
        <v>10</v>
      </c>
      <c r="Z11" s="13">
        <v>9.6</v>
      </c>
      <c r="AA11" s="13">
        <v>9.9420000000000002</v>
      </c>
      <c r="AB11" s="13">
        <v>9.9</v>
      </c>
      <c r="AC11" s="13">
        <v>9.6999999999999993</v>
      </c>
      <c r="AD11" s="13">
        <v>9.1999999999999993</v>
      </c>
      <c r="AE11" s="13">
        <v>9.1999999999999993</v>
      </c>
      <c r="AF11" s="20">
        <v>8.8539999999999992</v>
      </c>
      <c r="AG11" s="13">
        <v>8.8539999999999992</v>
      </c>
      <c r="AH11" s="13">
        <v>8.2307210322341096</v>
      </c>
      <c r="AI11" s="13">
        <v>8.039275996687568</v>
      </c>
      <c r="AJ11" s="13">
        <v>8.4</v>
      </c>
      <c r="AK11" s="20">
        <v>16.202999999999999</v>
      </c>
      <c r="AL11" s="13">
        <v>16.202999999999999</v>
      </c>
      <c r="AM11" s="13">
        <v>17.432977736549166</v>
      </c>
      <c r="AN11" s="13">
        <v>15.877301999774035</v>
      </c>
      <c r="AO11" s="13">
        <v>15.998266329303721</v>
      </c>
      <c r="AP11" s="20">
        <v>16.670999999999999</v>
      </c>
      <c r="AQ11" s="20">
        <v>15.039</v>
      </c>
      <c r="AR11" s="20">
        <v>15.612</v>
      </c>
      <c r="AS11" s="8"/>
      <c r="AT11" s="8"/>
      <c r="AU11" s="5"/>
      <c r="AV11" s="5"/>
    </row>
    <row r="12" spans="1:48" x14ac:dyDescent="0.35">
      <c r="A12" s="15" t="s">
        <v>27</v>
      </c>
      <c r="B12" s="2" t="s">
        <v>120</v>
      </c>
      <c r="C12" s="13">
        <v>366.5</v>
      </c>
      <c r="D12" s="13">
        <v>393.7</v>
      </c>
      <c r="E12" s="13">
        <v>400.7</v>
      </c>
      <c r="F12" s="13">
        <v>402.3</v>
      </c>
      <c r="G12" s="13">
        <v>383.2</v>
      </c>
      <c r="H12" s="13">
        <v>332.2</v>
      </c>
      <c r="I12" s="13">
        <v>331.2</v>
      </c>
      <c r="J12" s="13">
        <v>348.4</v>
      </c>
      <c r="K12" s="13">
        <v>317.60000000000002</v>
      </c>
      <c r="L12" s="13">
        <v>306</v>
      </c>
      <c r="M12" s="13">
        <v>307.54000000000002</v>
      </c>
      <c r="N12" s="13">
        <v>302.3</v>
      </c>
      <c r="O12" s="13">
        <v>274.39999999999998</v>
      </c>
      <c r="P12" s="13">
        <v>251.28500000000003</v>
      </c>
      <c r="Q12" s="13">
        <v>264.7</v>
      </c>
      <c r="R12" s="13">
        <v>264.7</v>
      </c>
      <c r="S12" s="13">
        <v>291.39999999999998</v>
      </c>
      <c r="T12" s="13">
        <v>297.5</v>
      </c>
      <c r="U12" s="13">
        <v>410.4</v>
      </c>
      <c r="V12" s="13">
        <v>476.7</v>
      </c>
      <c r="W12" s="13">
        <v>476.7</v>
      </c>
      <c r="X12" s="13">
        <v>452.2</v>
      </c>
      <c r="Y12" s="13">
        <v>434.3</v>
      </c>
      <c r="Z12" s="13">
        <v>439.3</v>
      </c>
      <c r="AA12" s="13">
        <v>430.46100000000001</v>
      </c>
      <c r="AB12" s="13">
        <v>430.6</v>
      </c>
      <c r="AC12" s="13">
        <v>343.9</v>
      </c>
      <c r="AD12" s="13">
        <v>333.1</v>
      </c>
      <c r="AE12" s="13">
        <v>333.5</v>
      </c>
      <c r="AF12" s="20">
        <v>322.54700000000003</v>
      </c>
      <c r="AG12" s="13">
        <v>322.54700000000003</v>
      </c>
      <c r="AH12" s="13">
        <v>314.31598245573321</v>
      </c>
      <c r="AI12" s="13">
        <v>299.02993020229508</v>
      </c>
      <c r="AJ12" s="13">
        <v>322.10000000000002</v>
      </c>
      <c r="AK12" s="20">
        <v>311.92099999999999</v>
      </c>
      <c r="AL12" s="13">
        <v>311.92099999999999</v>
      </c>
      <c r="AM12" s="13">
        <v>300.80473098330242</v>
      </c>
      <c r="AN12" s="13">
        <v>284.90475652468643</v>
      </c>
      <c r="AO12" s="13">
        <v>270.4877705931965</v>
      </c>
      <c r="AP12" s="20">
        <v>259.08100000000002</v>
      </c>
      <c r="AQ12" s="20">
        <v>228.9</v>
      </c>
      <c r="AR12" s="20">
        <v>251.86199999999999</v>
      </c>
      <c r="AS12" s="8"/>
      <c r="AT12" s="8"/>
      <c r="AU12" s="5"/>
      <c r="AV12" s="5"/>
    </row>
    <row r="13" spans="1:48" x14ac:dyDescent="0.35">
      <c r="A13" s="15" t="s">
        <v>28</v>
      </c>
      <c r="B13" s="2" t="s">
        <v>121</v>
      </c>
      <c r="C13" s="13">
        <v>22</v>
      </c>
      <c r="D13" s="13">
        <v>22</v>
      </c>
      <c r="E13" s="13">
        <v>22</v>
      </c>
      <c r="F13" s="13">
        <v>22</v>
      </c>
      <c r="G13" s="13">
        <v>22</v>
      </c>
      <c r="H13" s="13">
        <v>22</v>
      </c>
      <c r="I13" s="13">
        <v>22</v>
      </c>
      <c r="J13" s="13">
        <v>22</v>
      </c>
      <c r="K13" s="13">
        <v>22</v>
      </c>
      <c r="L13" s="13">
        <v>22</v>
      </c>
      <c r="M13" s="13">
        <v>22</v>
      </c>
      <c r="N13" s="13">
        <v>22</v>
      </c>
      <c r="O13" s="13">
        <v>22</v>
      </c>
      <c r="P13" s="13">
        <v>22</v>
      </c>
      <c r="Q13" s="13">
        <v>22</v>
      </c>
      <c r="R13" s="13">
        <v>22</v>
      </c>
      <c r="S13" s="13">
        <v>22</v>
      </c>
      <c r="T13" s="13">
        <v>22</v>
      </c>
      <c r="U13" s="13">
        <v>22</v>
      </c>
      <c r="V13" s="13">
        <v>22</v>
      </c>
      <c r="W13" s="13">
        <v>22</v>
      </c>
      <c r="X13" s="13">
        <v>22</v>
      </c>
      <c r="Y13" s="13">
        <v>22</v>
      </c>
      <c r="Z13" s="13">
        <v>22</v>
      </c>
      <c r="AA13" s="13">
        <v>21.954999999999998</v>
      </c>
      <c r="AB13" s="13">
        <v>22</v>
      </c>
      <c r="AC13" s="13">
        <v>21.2</v>
      </c>
      <c r="AD13" s="13">
        <v>21.2</v>
      </c>
      <c r="AE13" s="13">
        <v>0.2</v>
      </c>
      <c r="AF13" s="20">
        <v>0.21199999999999999</v>
      </c>
      <c r="AG13" s="13">
        <v>0.21199999999999999</v>
      </c>
      <c r="AH13" s="13">
        <v>0.16569585296233552</v>
      </c>
      <c r="AI13" s="13">
        <v>0.16893410623447297</v>
      </c>
      <c r="AJ13" s="13">
        <v>0.2</v>
      </c>
      <c r="AK13" s="20">
        <v>0.21199999999999999</v>
      </c>
      <c r="AL13" s="13">
        <v>0.21199999999999999</v>
      </c>
      <c r="AM13" s="13">
        <v>0.16558441558441558</v>
      </c>
      <c r="AN13" s="13">
        <v>0.16133770195458139</v>
      </c>
      <c r="AO13" s="13">
        <v>0.16727579420860278</v>
      </c>
      <c r="AP13" s="20">
        <v>0.21199999999999999</v>
      </c>
      <c r="AQ13" s="20">
        <v>0.21199999999999999</v>
      </c>
      <c r="AR13" s="20">
        <v>0.21199999999999999</v>
      </c>
      <c r="AS13" s="8"/>
      <c r="AT13" s="8"/>
      <c r="AU13" s="5"/>
      <c r="AV13" s="5"/>
    </row>
    <row r="14" spans="1:48" x14ac:dyDescent="0.35">
      <c r="AT14" s="8"/>
      <c r="AU14" s="5"/>
      <c r="AV14" s="5"/>
    </row>
    <row r="15" spans="1:48" x14ac:dyDescent="0.35">
      <c r="O15" s="5"/>
      <c r="AS15" s="8"/>
    </row>
    <row r="17" spans="2:45" x14ac:dyDescent="0.35">
      <c r="B17" s="4"/>
      <c r="C17" s="4"/>
      <c r="N17" s="4"/>
    </row>
    <row r="18" spans="2:45" x14ac:dyDescent="0.35">
      <c r="B18" s="10"/>
      <c r="C18" s="10"/>
      <c r="N18" s="10"/>
      <c r="AG18" s="6"/>
      <c r="AL18" s="6"/>
      <c r="AQ18" s="6"/>
      <c r="AR18" s="6"/>
      <c r="AS18" s="6"/>
    </row>
    <row r="19" spans="2:45" x14ac:dyDescent="0.35">
      <c r="B19" s="4"/>
      <c r="C19" s="4"/>
      <c r="N19" s="4"/>
      <c r="AG19" s="6"/>
      <c r="AI19" s="21"/>
      <c r="AL19" s="6"/>
      <c r="AQ19" s="6"/>
      <c r="AR19" s="6"/>
      <c r="AS19" s="6"/>
    </row>
    <row r="20" spans="2:45" x14ac:dyDescent="0.35">
      <c r="B20" s="4"/>
      <c r="C20" s="4"/>
      <c r="N20" s="4"/>
      <c r="AG20" s="6"/>
      <c r="AL20" s="6"/>
      <c r="AQ20" s="6"/>
      <c r="AR20" s="6"/>
      <c r="AS20" s="6"/>
    </row>
    <row r="21" spans="2:45" x14ac:dyDescent="0.35">
      <c r="B21" s="4"/>
      <c r="C21" s="4"/>
      <c r="N21" s="4"/>
      <c r="AG21" s="6"/>
      <c r="AL21" s="6"/>
      <c r="AQ21" s="6"/>
      <c r="AR21" s="6"/>
      <c r="AS21" s="6"/>
    </row>
    <row r="22" spans="2:45" x14ac:dyDescent="0.35">
      <c r="B22" s="4"/>
      <c r="C22" s="4"/>
      <c r="N22" s="4"/>
      <c r="AG22" s="6"/>
      <c r="AL22" s="6"/>
      <c r="AQ22" s="6"/>
      <c r="AR22" s="6"/>
      <c r="AS22" s="6"/>
    </row>
    <row r="23" spans="2:45" x14ac:dyDescent="0.35">
      <c r="B23" s="4"/>
      <c r="C23" s="4"/>
      <c r="N23" s="4"/>
    </row>
    <row r="24" spans="2:45" x14ac:dyDescent="0.35">
      <c r="B24" s="4"/>
      <c r="C24" s="4"/>
      <c r="N24" s="4"/>
    </row>
    <row r="29" spans="2:45" x14ac:dyDescent="0.35">
      <c r="B29" s="11"/>
      <c r="C29" s="11"/>
      <c r="M29" s="11"/>
      <c r="N29" s="11"/>
      <c r="AI29" s="22"/>
    </row>
    <row r="30" spans="2:45" x14ac:dyDescent="0.35">
      <c r="B30" s="11"/>
      <c r="C30" s="11"/>
      <c r="M30" s="11"/>
      <c r="N30" s="11"/>
    </row>
    <row r="31" spans="2:45" x14ac:dyDescent="0.35">
      <c r="B31" s="11"/>
      <c r="C31" s="11"/>
      <c r="M31" s="11"/>
      <c r="N31" s="11"/>
    </row>
    <row r="32" spans="2:45" x14ac:dyDescent="0.35">
      <c r="B32" s="11"/>
      <c r="C32" s="11"/>
      <c r="M32" s="11"/>
      <c r="N32" s="11"/>
    </row>
    <row r="33" spans="2:14" x14ac:dyDescent="0.35">
      <c r="B33" s="11"/>
      <c r="C33" s="11"/>
      <c r="M33" s="11"/>
      <c r="N33" s="11"/>
    </row>
    <row r="34" spans="2:14" x14ac:dyDescent="0.35">
      <c r="B34" s="11"/>
      <c r="C34" s="11"/>
      <c r="M34" s="11"/>
      <c r="N34" s="11"/>
    </row>
    <row r="35" spans="2:14" x14ac:dyDescent="0.35">
      <c r="B35" s="11"/>
      <c r="C35" s="11"/>
      <c r="M35" s="11"/>
      <c r="N35" s="11"/>
    </row>
    <row r="36" spans="2:14" x14ac:dyDescent="0.35">
      <c r="B36" s="11"/>
      <c r="C36" s="11"/>
      <c r="M36" s="11"/>
      <c r="N36" s="11"/>
    </row>
  </sheetData>
  <mergeCells count="10">
    <mergeCell ref="B2:AS2"/>
    <mergeCell ref="Q4:U4"/>
    <mergeCell ref="V4:Z4"/>
    <mergeCell ref="AA4:AE4"/>
    <mergeCell ref="AF4:AJ4"/>
    <mergeCell ref="AK4:AO4"/>
    <mergeCell ref="M4:P4"/>
    <mergeCell ref="I4:L4"/>
    <mergeCell ref="E4:H4"/>
    <mergeCell ref="C4:D4"/>
  </mergeCells>
  <pageMargins left="0.70866141732283472" right="0.70866141732283472" top="0.74803149606299213" bottom="0.74803149606299213" header="0.31496062992125984" footer="0.31496062992125984"/>
  <pageSetup paperSize="9" scale="43" orientation="landscape" horizontalDpi="4294967295" vertic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CBB7BB-2F53-4168-B2EA-B22BF888DE49}">
  <sheetPr>
    <pageSetUpPr fitToPage="1"/>
  </sheetPr>
  <dimension ref="A2:AY41"/>
  <sheetViews>
    <sheetView showGridLines="0" topLeftCell="B1" zoomScale="80" zoomScaleNormal="80" workbookViewId="0">
      <pane xSplit="1" ySplit="5" topLeftCell="C7" activePane="bottomRight" state="frozen"/>
      <selection pane="topRight" activeCell="C1" sqref="C1"/>
      <selection pane="bottomLeft" activeCell="B6" sqref="B6"/>
      <selection pane="bottomRight" activeCell="C5" sqref="C5"/>
    </sheetView>
  </sheetViews>
  <sheetFormatPr defaultColWidth="16.1796875" defaultRowHeight="14.5" x14ac:dyDescent="0.35"/>
  <cols>
    <col min="1" max="1" width="0" hidden="1" customWidth="1"/>
    <col min="2" max="2" width="70.453125" customWidth="1"/>
    <col min="3" max="4" width="14.453125" customWidth="1"/>
    <col min="5" max="16" width="16.1796875" customWidth="1"/>
    <col min="17" max="20" width="16.1796875" hidden="1" customWidth="1"/>
    <col min="21" max="21" width="16.1796875" customWidth="1"/>
    <col min="22" max="25" width="16.1796875" hidden="1" customWidth="1"/>
    <col min="26" max="26" width="16.1796875" customWidth="1"/>
    <col min="27" max="30" width="16.1796875" hidden="1" customWidth="1"/>
    <col min="31" max="31" width="16.1796875" customWidth="1"/>
    <col min="32" max="48" width="16.1796875" hidden="1" customWidth="1"/>
  </cols>
  <sheetData>
    <row r="2" spans="1:49" ht="15.5" x14ac:dyDescent="0.35">
      <c r="B2" s="35" t="s">
        <v>153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  <c r="AI2" s="35"/>
      <c r="AJ2" s="35"/>
      <c r="AK2" s="35"/>
      <c r="AL2" s="35"/>
      <c r="AM2" s="35"/>
      <c r="AN2" s="35"/>
      <c r="AO2" s="35"/>
      <c r="AP2" s="35"/>
      <c r="AQ2" s="35"/>
      <c r="AR2" s="35"/>
      <c r="AS2" s="35"/>
      <c r="AT2" s="35"/>
      <c r="AU2" s="35"/>
      <c r="AV2" s="35"/>
    </row>
    <row r="4" spans="1:49" x14ac:dyDescent="0.35">
      <c r="B4" s="24" t="s">
        <v>152</v>
      </c>
      <c r="C4" s="39">
        <v>2024</v>
      </c>
      <c r="D4" s="39"/>
      <c r="E4" s="40"/>
      <c r="F4" s="39">
        <v>2023</v>
      </c>
      <c r="G4" s="39"/>
      <c r="H4" s="39"/>
      <c r="I4" s="39"/>
      <c r="J4" s="40"/>
      <c r="K4" s="36">
        <v>2022</v>
      </c>
      <c r="L4" s="37"/>
      <c r="M4" s="37"/>
      <c r="N4" s="37"/>
      <c r="O4" s="38"/>
      <c r="P4" s="32">
        <v>2021</v>
      </c>
      <c r="Q4" s="34"/>
      <c r="R4" s="34"/>
      <c r="S4" s="34"/>
      <c r="T4" s="33"/>
      <c r="U4" s="32">
        <v>2020</v>
      </c>
      <c r="V4" s="34"/>
      <c r="W4" s="34"/>
      <c r="X4" s="34"/>
      <c r="Y4" s="33"/>
      <c r="Z4" s="32">
        <v>2019</v>
      </c>
      <c r="AA4" s="34"/>
      <c r="AB4" s="34"/>
      <c r="AC4" s="34"/>
      <c r="AD4" s="33"/>
      <c r="AE4" s="32">
        <v>2018</v>
      </c>
      <c r="AF4" s="34"/>
      <c r="AG4" s="34"/>
      <c r="AH4" s="34"/>
      <c r="AI4" s="33"/>
      <c r="AJ4" s="32">
        <v>2017</v>
      </c>
      <c r="AK4" s="34"/>
      <c r="AL4" s="34"/>
      <c r="AM4" s="34"/>
      <c r="AN4" s="33"/>
      <c r="AO4" s="32">
        <v>2016</v>
      </c>
      <c r="AP4" s="34"/>
      <c r="AQ4" s="34"/>
      <c r="AR4" s="34"/>
      <c r="AS4" s="33"/>
    </row>
    <row r="5" spans="1:49" x14ac:dyDescent="0.35">
      <c r="B5" s="1" t="s">
        <v>73</v>
      </c>
      <c r="C5" s="7" t="s">
        <v>52</v>
      </c>
      <c r="D5" s="7" t="s">
        <v>131</v>
      </c>
      <c r="E5" s="7" t="s">
        <v>132</v>
      </c>
      <c r="F5" s="7" t="s">
        <v>157</v>
      </c>
      <c r="G5" s="7" t="s">
        <v>155</v>
      </c>
      <c r="H5" s="7" t="s">
        <v>154</v>
      </c>
      <c r="I5" s="7" t="s">
        <v>131</v>
      </c>
      <c r="J5" s="7" t="s">
        <v>132</v>
      </c>
      <c r="K5" s="7" t="s">
        <v>52</v>
      </c>
      <c r="L5" s="7" t="s">
        <v>155</v>
      </c>
      <c r="M5" s="7" t="s">
        <v>154</v>
      </c>
      <c r="N5" s="7" t="s">
        <v>131</v>
      </c>
      <c r="O5" s="7" t="s">
        <v>132</v>
      </c>
      <c r="P5" s="7" t="s">
        <v>156</v>
      </c>
      <c r="Q5" s="7" t="s">
        <v>155</v>
      </c>
      <c r="R5" s="7" t="s">
        <v>154</v>
      </c>
      <c r="S5" s="7" t="s">
        <v>131</v>
      </c>
      <c r="T5" s="7" t="s">
        <v>132</v>
      </c>
      <c r="U5" s="7" t="s">
        <v>4</v>
      </c>
      <c r="V5" s="7" t="s">
        <v>5</v>
      </c>
      <c r="W5" s="7" t="s">
        <v>6</v>
      </c>
      <c r="X5" s="7" t="s">
        <v>2</v>
      </c>
      <c r="Y5" s="7" t="s">
        <v>3</v>
      </c>
      <c r="Z5" s="7" t="s">
        <v>7</v>
      </c>
      <c r="AA5" s="7" t="s">
        <v>5</v>
      </c>
      <c r="AB5" s="7" t="s">
        <v>6</v>
      </c>
      <c r="AC5" s="7" t="s">
        <v>2</v>
      </c>
      <c r="AD5" s="7" t="s">
        <v>3</v>
      </c>
      <c r="AE5" s="7" t="s">
        <v>8</v>
      </c>
      <c r="AF5" s="7" t="s">
        <v>5</v>
      </c>
      <c r="AG5" s="7" t="s">
        <v>6</v>
      </c>
      <c r="AH5" s="7" t="s">
        <v>2</v>
      </c>
      <c r="AI5" s="7" t="s">
        <v>3</v>
      </c>
      <c r="AJ5" s="7" t="s">
        <v>9</v>
      </c>
      <c r="AK5" s="7" t="s">
        <v>5</v>
      </c>
      <c r="AL5" s="7" t="s">
        <v>6</v>
      </c>
      <c r="AM5" s="7" t="s">
        <v>2</v>
      </c>
      <c r="AN5" s="7" t="s">
        <v>3</v>
      </c>
      <c r="AO5" s="7" t="s">
        <v>10</v>
      </c>
      <c r="AP5" s="7" t="s">
        <v>5</v>
      </c>
      <c r="AQ5" s="7" t="s">
        <v>6</v>
      </c>
      <c r="AR5" s="7" t="s">
        <v>2</v>
      </c>
      <c r="AS5" s="7" t="s">
        <v>3</v>
      </c>
      <c r="AT5" s="7" t="s">
        <v>11</v>
      </c>
      <c r="AU5" s="7" t="s">
        <v>12</v>
      </c>
      <c r="AV5" s="7" t="s">
        <v>13</v>
      </c>
    </row>
    <row r="6" spans="1:49" x14ac:dyDescent="0.35">
      <c r="A6" s="15" t="s">
        <v>31</v>
      </c>
      <c r="B6" s="2" t="s">
        <v>133</v>
      </c>
      <c r="C6" s="13">
        <f>E6+D6</f>
        <v>1231.5</v>
      </c>
      <c r="D6" s="13">
        <v>638.9</v>
      </c>
      <c r="E6" s="13">
        <v>592.6</v>
      </c>
      <c r="F6" s="13">
        <f>I6+J6+H6+G6</f>
        <v>2489.6261828299998</v>
      </c>
      <c r="G6" s="13">
        <v>628.9</v>
      </c>
      <c r="H6" s="13">
        <f>'OPERATING FIGURES'!H6</f>
        <v>632.82718282999997</v>
      </c>
      <c r="I6" s="13">
        <f>'OPERATING FIGURES'!I6</f>
        <v>606.72900000000004</v>
      </c>
      <c r="J6" s="13">
        <v>621.16999999999996</v>
      </c>
      <c r="K6" s="13">
        <f>N6+O6+M6+L6</f>
        <v>2422.0422986700005</v>
      </c>
      <c r="L6" s="13">
        <v>651.14300000000003</v>
      </c>
      <c r="M6" s="13">
        <v>658.2</v>
      </c>
      <c r="N6" s="13">
        <v>605.67280457000004</v>
      </c>
      <c r="O6" s="13">
        <v>507.02649410000009</v>
      </c>
      <c r="P6" s="13">
        <v>1917</v>
      </c>
      <c r="Q6" s="13">
        <v>539</v>
      </c>
      <c r="R6" s="13">
        <v>533.6</v>
      </c>
      <c r="S6" s="13">
        <v>464.38300888000003</v>
      </c>
      <c r="T6" s="13">
        <v>379.96019143000001</v>
      </c>
      <c r="U6" s="13">
        <v>1522.9</v>
      </c>
      <c r="V6" s="13">
        <v>397.5</v>
      </c>
      <c r="W6" s="13">
        <v>441.40000000000009</v>
      </c>
      <c r="X6" s="13">
        <v>272.10000000000002</v>
      </c>
      <c r="Y6" s="13">
        <v>411.9</v>
      </c>
      <c r="Z6" s="13">
        <v>1961.5</v>
      </c>
      <c r="AA6" s="13">
        <v>529</v>
      </c>
      <c r="AB6" s="13">
        <v>504.8</v>
      </c>
      <c r="AC6" s="13">
        <v>482.8</v>
      </c>
      <c r="AD6" s="13">
        <v>444.9</v>
      </c>
      <c r="AE6" s="13">
        <v>1546.838</v>
      </c>
      <c r="AF6" s="13">
        <v>442.9</v>
      </c>
      <c r="AG6" s="13">
        <v>392.40000000000009</v>
      </c>
      <c r="AH6" s="13">
        <v>364.2</v>
      </c>
      <c r="AI6" s="13">
        <v>347.4</v>
      </c>
      <c r="AJ6" s="20">
        <v>1237.8716409359699</v>
      </c>
      <c r="AK6" s="13">
        <v>359.08647671074601</v>
      </c>
      <c r="AL6" s="13">
        <v>318.49091112633397</v>
      </c>
      <c r="AM6" s="13">
        <v>294.78045833535697</v>
      </c>
      <c r="AN6" s="13">
        <v>265.51379476353299</v>
      </c>
      <c r="AO6" s="20">
        <v>964.37527839293602</v>
      </c>
      <c r="AP6" s="13">
        <v>277.42760050247608</v>
      </c>
      <c r="AQ6" s="13">
        <v>266.76630240698904</v>
      </c>
      <c r="AR6" s="13">
        <v>223.42252814878196</v>
      </c>
      <c r="AS6" s="13">
        <v>196.75884733468899</v>
      </c>
      <c r="AT6" s="20">
        <v>798.03499999999997</v>
      </c>
      <c r="AU6" s="20">
        <v>705.49800000000005</v>
      </c>
      <c r="AV6" s="20">
        <v>643.45399999999995</v>
      </c>
      <c r="AW6" s="8"/>
    </row>
    <row r="7" spans="1:49" x14ac:dyDescent="0.35">
      <c r="A7" s="15" t="s">
        <v>32</v>
      </c>
      <c r="B7" s="2" t="s">
        <v>134</v>
      </c>
      <c r="C7" s="13">
        <f t="shared" ref="C7:C16" si="0">E7+D7</f>
        <v>193.89999999999998</v>
      </c>
      <c r="D7" s="13">
        <v>112.8</v>
      </c>
      <c r="E7" s="13">
        <v>81.099999999999994</v>
      </c>
      <c r="F7" s="13">
        <f t="shared" ref="F7:F16" si="1">I7+J7+H7+G7</f>
        <v>388.34068375999999</v>
      </c>
      <c r="G7" s="13">
        <v>96.2</v>
      </c>
      <c r="H7" s="13">
        <f>'OPERATING FIGURES'!H7</f>
        <v>110.92308376</v>
      </c>
      <c r="I7" s="13">
        <f>'OPERATING FIGURES'!I7</f>
        <v>101.4076</v>
      </c>
      <c r="J7" s="13">
        <v>79.81</v>
      </c>
      <c r="K7" s="13">
        <f t="shared" ref="K7:K16" si="2">N7+O7+M7+L7</f>
        <v>384.38575814000001</v>
      </c>
      <c r="L7" s="13">
        <v>94.302000000000007</v>
      </c>
      <c r="M7" s="13">
        <v>114</v>
      </c>
      <c r="N7" s="13">
        <v>100.78375814</v>
      </c>
      <c r="O7" s="13">
        <v>75.300000000000011</v>
      </c>
      <c r="P7" s="13">
        <v>359.1</v>
      </c>
      <c r="Q7" s="13">
        <v>98</v>
      </c>
      <c r="R7" s="13">
        <v>107.5</v>
      </c>
      <c r="S7" s="13">
        <v>103.95890251</v>
      </c>
      <c r="T7" s="13">
        <v>49.64109749</v>
      </c>
      <c r="U7" s="13">
        <v>201.7</v>
      </c>
      <c r="V7" s="13">
        <v>46.9</v>
      </c>
      <c r="W7" s="13">
        <v>79.5</v>
      </c>
      <c r="X7" s="13">
        <v>32.700000000000003</v>
      </c>
      <c r="Y7" s="13">
        <v>42.6</v>
      </c>
      <c r="Z7" s="13">
        <v>394.4</v>
      </c>
      <c r="AA7" s="13">
        <v>127.99999999999994</v>
      </c>
      <c r="AB7" s="13">
        <v>100.6</v>
      </c>
      <c r="AC7" s="13">
        <v>89</v>
      </c>
      <c r="AD7" s="13">
        <v>76.8</v>
      </c>
      <c r="AE7" s="13">
        <v>173.1</v>
      </c>
      <c r="AF7" s="13">
        <v>49.3</v>
      </c>
      <c r="AG7" s="13">
        <v>49.7</v>
      </c>
      <c r="AH7" s="13">
        <v>40.299999999999997</v>
      </c>
      <c r="AI7" s="13">
        <v>33.700000000000003</v>
      </c>
      <c r="AJ7" s="20">
        <v>148.19999999999999</v>
      </c>
      <c r="AK7" s="13">
        <v>38.72655667345898</v>
      </c>
      <c r="AL7" s="13">
        <v>47.080435349704608</v>
      </c>
      <c r="AM7" s="13">
        <v>35.299085958506701</v>
      </c>
      <c r="AN7" s="13">
        <v>27.0939220183297</v>
      </c>
      <c r="AO7" s="20">
        <v>127.4</v>
      </c>
      <c r="AP7" s="13">
        <v>34.683483438273896</v>
      </c>
      <c r="AQ7" s="13">
        <v>37.001478286596694</v>
      </c>
      <c r="AR7" s="13">
        <v>29.0978921006351</v>
      </c>
      <c r="AS7" s="13">
        <v>26.617146174494302</v>
      </c>
      <c r="AT7" s="20">
        <v>104.3</v>
      </c>
      <c r="AU7" s="20">
        <v>85.2</v>
      </c>
      <c r="AV7" s="20">
        <v>65.459071850581282</v>
      </c>
      <c r="AW7" s="8"/>
    </row>
    <row r="8" spans="1:49" x14ac:dyDescent="0.35">
      <c r="A8" s="15" t="s">
        <v>34</v>
      </c>
      <c r="B8" s="2" t="s">
        <v>135</v>
      </c>
      <c r="C8" s="13">
        <f t="shared" si="0"/>
        <v>23.5</v>
      </c>
      <c r="D8" s="13">
        <v>4.9000000000000004</v>
      </c>
      <c r="E8" s="13">
        <v>18.600000000000001</v>
      </c>
      <c r="F8" s="13">
        <f t="shared" si="1"/>
        <v>106.22600492000001</v>
      </c>
      <c r="G8" s="13">
        <v>-0.5</v>
      </c>
      <c r="H8" s="13">
        <f>'OPERATING FIGURES'!H8</f>
        <v>52.851924680000003</v>
      </c>
      <c r="I8" s="13">
        <f>'OPERATING FIGURES'!I8</f>
        <v>36.844000000000001</v>
      </c>
      <c r="J8" s="13">
        <v>17.030080239999997</v>
      </c>
      <c r="K8" s="13">
        <f t="shared" si="2"/>
        <v>74.55510907</v>
      </c>
      <c r="L8" s="13">
        <v>25.568000000000001</v>
      </c>
      <c r="M8" s="13">
        <v>48.9</v>
      </c>
      <c r="N8" s="13">
        <v>-13.860504069999999</v>
      </c>
      <c r="O8" s="13">
        <v>13.94761314</v>
      </c>
      <c r="P8" s="13">
        <v>103.1</v>
      </c>
      <c r="Q8" s="13">
        <v>28.2</v>
      </c>
      <c r="R8" s="13">
        <v>47</v>
      </c>
      <c r="S8" s="13">
        <v>37.563252319999997</v>
      </c>
      <c r="T8" s="13">
        <v>-9.6632523199999998</v>
      </c>
      <c r="U8" s="13">
        <v>-131.80000000000001</v>
      </c>
      <c r="V8" s="13">
        <v>-28.9</v>
      </c>
      <c r="W8" s="13">
        <v>26.5</v>
      </c>
      <c r="X8" s="13">
        <v>-105.8</v>
      </c>
      <c r="Y8" s="13">
        <v>-23.6</v>
      </c>
      <c r="Z8" s="13">
        <v>105.6</v>
      </c>
      <c r="AA8" s="13">
        <v>32.599999999999994</v>
      </c>
      <c r="AB8" s="13">
        <v>37.799999999999997</v>
      </c>
      <c r="AC8" s="13">
        <v>17.8</v>
      </c>
      <c r="AD8" s="13">
        <v>17.399999999999999</v>
      </c>
      <c r="AE8" s="13">
        <v>71.578000000000003</v>
      </c>
      <c r="AF8" s="13">
        <v>19.600000000000001</v>
      </c>
      <c r="AG8" s="13">
        <v>27.5</v>
      </c>
      <c r="AH8" s="13">
        <v>12.8</v>
      </c>
      <c r="AI8" s="13">
        <v>11.7</v>
      </c>
      <c r="AJ8" s="20">
        <v>62.704068360684005</v>
      </c>
      <c r="AK8" s="13">
        <v>10.71989963153991</v>
      </c>
      <c r="AL8" s="13">
        <v>28.019743323947992</v>
      </c>
      <c r="AM8" s="13">
        <v>14.689994938841599</v>
      </c>
      <c r="AN8" s="13">
        <v>9.2744304663545005</v>
      </c>
      <c r="AO8" s="20">
        <v>61.576624443138101</v>
      </c>
      <c r="AP8" s="13">
        <v>15.399996446154496</v>
      </c>
      <c r="AQ8" s="13">
        <v>20.952719590278299</v>
      </c>
      <c r="AR8" s="13">
        <v>12.556456462154902</v>
      </c>
      <c r="AS8" s="13">
        <v>12.6674519445504</v>
      </c>
      <c r="AT8" s="20">
        <v>48.786999999999999</v>
      </c>
      <c r="AU8" s="20">
        <v>26.257999999999999</v>
      </c>
      <c r="AV8" s="20">
        <v>4.149</v>
      </c>
      <c r="AW8" s="8"/>
    </row>
    <row r="9" spans="1:49" x14ac:dyDescent="0.35">
      <c r="A9" s="15" t="s">
        <v>17</v>
      </c>
      <c r="B9" s="2" t="s">
        <v>136</v>
      </c>
      <c r="C9" s="13">
        <f t="shared" si="0"/>
        <v>-18</v>
      </c>
      <c r="D9" s="13">
        <v>-15.2</v>
      </c>
      <c r="E9" s="13">
        <v>-2.8</v>
      </c>
      <c r="F9" s="13">
        <f t="shared" si="1"/>
        <v>51.267093910000028</v>
      </c>
      <c r="G9" s="13">
        <v>-11.3</v>
      </c>
      <c r="H9" s="13">
        <f>'OPERATING FIGURES'!H9</f>
        <v>32.867133910000021</v>
      </c>
      <c r="I9" s="13">
        <f>'OPERATING FIGURES'!I9</f>
        <v>24.699960000000001</v>
      </c>
      <c r="J9" s="13">
        <v>5</v>
      </c>
      <c r="K9" s="13">
        <f t="shared" si="2"/>
        <v>27.500000000000004</v>
      </c>
      <c r="L9" s="13">
        <v>8</v>
      </c>
      <c r="M9" s="13">
        <v>41.7</v>
      </c>
      <c r="N9" s="13">
        <v>-24</v>
      </c>
      <c r="O9" s="13">
        <v>1.8</v>
      </c>
      <c r="P9" s="13">
        <v>57.9</v>
      </c>
      <c r="Q9" s="13">
        <v>14</v>
      </c>
      <c r="R9" s="13">
        <v>35.4</v>
      </c>
      <c r="S9" s="13">
        <v>29.793699999999937</v>
      </c>
      <c r="T9" s="13">
        <v>-21.293699999999937</v>
      </c>
      <c r="U9" s="13">
        <v>-190.7</v>
      </c>
      <c r="V9" s="13">
        <v>-41</v>
      </c>
      <c r="W9" s="13">
        <v>12.099999999999994</v>
      </c>
      <c r="X9" s="13">
        <v>-113.8</v>
      </c>
      <c r="Y9" s="13">
        <v>-48</v>
      </c>
      <c r="Z9" s="13">
        <v>93.4</v>
      </c>
      <c r="AA9" s="13">
        <v>55.500000000000007</v>
      </c>
      <c r="AB9" s="13">
        <v>22.6</v>
      </c>
      <c r="AC9" s="13">
        <v>8.1999999999999993</v>
      </c>
      <c r="AD9" s="13">
        <v>7.1</v>
      </c>
      <c r="AE9" s="13">
        <v>57.537999999999997</v>
      </c>
      <c r="AF9" s="13">
        <v>16.2</v>
      </c>
      <c r="AG9" s="13">
        <v>23.9</v>
      </c>
      <c r="AH9" s="13">
        <v>10.199999999999999</v>
      </c>
      <c r="AI9" s="13">
        <v>7.2</v>
      </c>
      <c r="AJ9" s="20">
        <v>49.4682689767059</v>
      </c>
      <c r="AK9" s="13">
        <v>6.707733979744404</v>
      </c>
      <c r="AL9" s="13">
        <v>25.286173752777398</v>
      </c>
      <c r="AM9" s="13">
        <v>10.871614279176189</v>
      </c>
      <c r="AN9" s="13">
        <v>6.6027469650079098</v>
      </c>
      <c r="AO9" s="20">
        <v>51.336073258458896</v>
      </c>
      <c r="AP9" s="13">
        <v>12.700059596758294</v>
      </c>
      <c r="AQ9" s="13">
        <v>18.115607555083805</v>
      </c>
      <c r="AR9" s="13">
        <v>10.0893257233355</v>
      </c>
      <c r="AS9" s="13">
        <v>10.4310803832813</v>
      </c>
      <c r="AT9" s="20">
        <v>38.789000000000001</v>
      </c>
      <c r="AU9" s="20">
        <v>15.61</v>
      </c>
      <c r="AV9" s="20">
        <v>7.1139999999999999</v>
      </c>
      <c r="AW9" s="8"/>
    </row>
    <row r="10" spans="1:49" x14ac:dyDescent="0.35">
      <c r="A10" s="15" t="s">
        <v>18</v>
      </c>
      <c r="B10" s="2" t="s">
        <v>137</v>
      </c>
      <c r="C10" s="13">
        <f t="shared" si="0"/>
        <v>-25.200000000000003</v>
      </c>
      <c r="D10" s="13">
        <v>-23.1</v>
      </c>
      <c r="E10" s="13">
        <v>-2.1</v>
      </c>
      <c r="F10" s="13">
        <f t="shared" si="1"/>
        <v>50.937463770000029</v>
      </c>
      <c r="G10" s="13">
        <v>-4.8</v>
      </c>
      <c r="H10" s="13">
        <f>'OPERATING FIGURES'!H10</f>
        <v>28.870563770000025</v>
      </c>
      <c r="I10" s="13">
        <f>'OPERATING FIGURES'!I10</f>
        <v>23.7669</v>
      </c>
      <c r="J10" s="13">
        <v>3.1</v>
      </c>
      <c r="K10" s="13">
        <f t="shared" si="2"/>
        <v>6.5732986700000939</v>
      </c>
      <c r="L10" s="13">
        <v>3.5739999999999998</v>
      </c>
      <c r="M10" s="13">
        <v>36</v>
      </c>
      <c r="N10" s="13">
        <v>-33.900701329999904</v>
      </c>
      <c r="O10" s="13">
        <v>0.9</v>
      </c>
      <c r="P10" s="13">
        <v>35.4</v>
      </c>
      <c r="Q10" s="13">
        <v>5.3</v>
      </c>
      <c r="R10" s="13">
        <v>27.6</v>
      </c>
      <c r="S10" s="13">
        <v>22.596619999999938</v>
      </c>
      <c r="T10" s="13">
        <v>-20.188889999999937</v>
      </c>
      <c r="U10" s="13">
        <v>-175.3</v>
      </c>
      <c r="V10" s="13">
        <v>-23.899999999999977</v>
      </c>
      <c r="W10" s="13">
        <v>2.5</v>
      </c>
      <c r="X10" s="13">
        <v>-111.6</v>
      </c>
      <c r="Y10" s="13">
        <v>-42.3</v>
      </c>
      <c r="Z10" s="13">
        <v>66.900000000000006</v>
      </c>
      <c r="AA10" s="13">
        <v>38.70000000000001</v>
      </c>
      <c r="AB10" s="13">
        <v>17.3</v>
      </c>
      <c r="AC10" s="13">
        <v>7.2</v>
      </c>
      <c r="AD10" s="13">
        <v>3.8</v>
      </c>
      <c r="AE10" s="13">
        <v>41.305</v>
      </c>
      <c r="AF10" s="13">
        <v>11.1</v>
      </c>
      <c r="AG10" s="13">
        <v>18.100000000000001</v>
      </c>
      <c r="AH10" s="13">
        <v>7.6</v>
      </c>
      <c r="AI10" s="13">
        <v>4.5</v>
      </c>
      <c r="AJ10" s="20">
        <v>42.7</v>
      </c>
      <c r="AK10" s="13">
        <v>9.5005667512510072</v>
      </c>
      <c r="AL10" s="13">
        <v>20.176981218443895</v>
      </c>
      <c r="AM10" s="13">
        <v>8.0898903668767694</v>
      </c>
      <c r="AN10" s="13">
        <v>4.9325616634283298</v>
      </c>
      <c r="AO10" s="20">
        <v>43.810955251258406</v>
      </c>
      <c r="AP10" s="13">
        <v>11.610883906708004</v>
      </c>
      <c r="AQ10" s="13">
        <v>14.930721129741301</v>
      </c>
      <c r="AR10" s="13">
        <v>8.4224269380841221</v>
      </c>
      <c r="AS10" s="13">
        <v>8.8469232767249792</v>
      </c>
      <c r="AT10" s="20">
        <v>37.607999999999997</v>
      </c>
      <c r="AU10" s="20">
        <v>11.007999999999999</v>
      </c>
      <c r="AV10" s="20">
        <v>1.389</v>
      </c>
      <c r="AW10" s="8"/>
    </row>
    <row r="11" spans="1:49" x14ac:dyDescent="0.35">
      <c r="A11" s="16" t="s">
        <v>35</v>
      </c>
      <c r="B11" s="2" t="s">
        <v>138</v>
      </c>
      <c r="C11" s="13">
        <f t="shared" si="0"/>
        <v>2.2000000000000002</v>
      </c>
      <c r="D11" s="13">
        <v>1.5</v>
      </c>
      <c r="E11" s="13">
        <v>0.7</v>
      </c>
      <c r="F11" s="13">
        <f t="shared" si="1"/>
        <v>6.0325436099999994</v>
      </c>
      <c r="G11" s="13">
        <v>1</v>
      </c>
      <c r="H11" s="13">
        <f>'OPERATING FIGURES'!H11</f>
        <v>1.8468436100000001</v>
      </c>
      <c r="I11" s="13">
        <f>'OPERATING FIGURES'!I11</f>
        <v>1.7857000000000001</v>
      </c>
      <c r="J11" s="13">
        <v>1.4</v>
      </c>
      <c r="K11" s="13">
        <f t="shared" si="2"/>
        <v>5.2579999999999991</v>
      </c>
      <c r="L11" s="13">
        <v>1.097</v>
      </c>
      <c r="M11" s="13">
        <v>1.661</v>
      </c>
      <c r="N11" s="13">
        <v>1.661</v>
      </c>
      <c r="O11" s="13">
        <v>0.83899999999999997</v>
      </c>
      <c r="P11" s="13">
        <v>2.4771899999999998</v>
      </c>
      <c r="Q11" s="13">
        <v>1</v>
      </c>
      <c r="R11" s="13">
        <v>1</v>
      </c>
      <c r="S11" s="13">
        <v>0.74705999999999995</v>
      </c>
      <c r="T11" s="13">
        <v>-0.26987</v>
      </c>
      <c r="U11" s="13">
        <v>-1.7</v>
      </c>
      <c r="V11" s="13">
        <v>-0.5</v>
      </c>
      <c r="W11" s="13">
        <v>0.40000000000000013</v>
      </c>
      <c r="X11" s="13">
        <v>-0.90000000000000013</v>
      </c>
      <c r="Y11" s="13">
        <v>-0.7</v>
      </c>
      <c r="Z11" s="13">
        <v>1.8</v>
      </c>
      <c r="AA11" s="13">
        <v>0.7</v>
      </c>
      <c r="AB11" s="13">
        <v>0.5</v>
      </c>
      <c r="AC11" s="13">
        <v>0.5</v>
      </c>
      <c r="AD11" s="13">
        <v>0.1</v>
      </c>
      <c r="AE11" s="13">
        <v>-1.714</v>
      </c>
      <c r="AF11" s="13">
        <v>-0.6</v>
      </c>
      <c r="AG11" s="13">
        <v>0</v>
      </c>
      <c r="AH11" s="13">
        <v>-0.5</v>
      </c>
      <c r="AI11" s="13">
        <v>-0.6</v>
      </c>
      <c r="AJ11" s="20">
        <v>-0.22620940796754899</v>
      </c>
      <c r="AK11" s="13">
        <v>0.35906898310093005</v>
      </c>
      <c r="AL11" s="13">
        <v>-0.13138819207453203</v>
      </c>
      <c r="AM11" s="13">
        <v>-0.27598984889475298</v>
      </c>
      <c r="AN11" s="13">
        <v>-0.177900350099194</v>
      </c>
      <c r="AO11" s="20">
        <v>5.36731946760979E-2</v>
      </c>
      <c r="AP11" s="13">
        <v>0.39795777474869687</v>
      </c>
      <c r="AQ11" s="13">
        <v>-0.54022772728589397</v>
      </c>
      <c r="AR11" s="13">
        <v>-8.7827571455402043E-2</v>
      </c>
      <c r="AS11" s="13">
        <v>0.28377071866869702</v>
      </c>
      <c r="AT11" s="20">
        <v>-0.64500000000000002</v>
      </c>
      <c r="AU11" s="20">
        <v>-1.337</v>
      </c>
      <c r="AV11" s="20">
        <v>-0.98</v>
      </c>
      <c r="AW11" s="8"/>
    </row>
    <row r="12" spans="1:49" x14ac:dyDescent="0.35">
      <c r="A12" s="16" t="s">
        <v>36</v>
      </c>
      <c r="B12" s="2" t="s">
        <v>139</v>
      </c>
      <c r="C12" s="13">
        <f t="shared" si="0"/>
        <v>-27.400000000000002</v>
      </c>
      <c r="D12" s="13">
        <v>-24.6</v>
      </c>
      <c r="E12" s="13">
        <v>-2.8</v>
      </c>
      <c r="F12" s="13">
        <f t="shared" si="1"/>
        <v>44.904920160000032</v>
      </c>
      <c r="G12" s="13">
        <v>-5.8</v>
      </c>
      <c r="H12" s="13">
        <f>'OPERATING FIGURES'!H12</f>
        <v>27.123720160000026</v>
      </c>
      <c r="I12" s="13">
        <f>'OPERATING FIGURES'!I12</f>
        <v>21.8812</v>
      </c>
      <c r="J12" s="13">
        <v>1.7</v>
      </c>
      <c r="K12" s="13">
        <f t="shared" si="2"/>
        <v>1.2760986700000911</v>
      </c>
      <c r="L12" s="13">
        <v>2.4767999999999999</v>
      </c>
      <c r="M12" s="13">
        <v>34.299999999999997</v>
      </c>
      <c r="N12" s="13">
        <v>-35.561701329999906</v>
      </c>
      <c r="O12" s="13">
        <v>6.0999999999999999E-2</v>
      </c>
      <c r="P12" s="13">
        <v>32.930540000000001</v>
      </c>
      <c r="Q12" s="13">
        <v>4.4000000000000004</v>
      </c>
      <c r="R12" s="13">
        <v>26.6</v>
      </c>
      <c r="S12" s="13">
        <v>21.861560000000001</v>
      </c>
      <c r="T12" s="13">
        <v>-19.93102</v>
      </c>
      <c r="U12" s="13">
        <v>-173.6</v>
      </c>
      <c r="V12" s="13">
        <v>-23.400000000000006</v>
      </c>
      <c r="W12" s="13">
        <v>2.0999999999999943</v>
      </c>
      <c r="X12" s="13">
        <v>-110.7</v>
      </c>
      <c r="Y12" s="13">
        <v>-41.6</v>
      </c>
      <c r="Z12" s="13">
        <v>65.099999999999994</v>
      </c>
      <c r="AA12" s="13">
        <v>37.999999999999993</v>
      </c>
      <c r="AB12" s="13">
        <v>16.8</v>
      </c>
      <c r="AC12" s="13">
        <v>6.7</v>
      </c>
      <c r="AD12" s="13">
        <v>3.7</v>
      </c>
      <c r="AE12" s="13">
        <v>43.018999999999998</v>
      </c>
      <c r="AF12" s="13">
        <v>11.7</v>
      </c>
      <c r="AG12" s="13">
        <v>18.100000000000001</v>
      </c>
      <c r="AH12" s="13">
        <v>8.1</v>
      </c>
      <c r="AI12" s="13">
        <v>5.0999999999999996</v>
      </c>
      <c r="AJ12" s="20">
        <v>42.872535369621502</v>
      </c>
      <c r="AK12" s="13">
        <v>10.258380511941008</v>
      </c>
      <c r="AL12" s="13">
        <v>20.045593026369396</v>
      </c>
      <c r="AM12" s="13">
        <v>7.8139005179819687</v>
      </c>
      <c r="AN12" s="13">
        <v>4.7546613133291302</v>
      </c>
      <c r="AO12" s="20">
        <v>43.757282056582298</v>
      </c>
      <c r="AP12" s="13">
        <v>11.901495292104492</v>
      </c>
      <c r="AQ12" s="13">
        <v>14.390493402455402</v>
      </c>
      <c r="AR12" s="13">
        <v>8.3345993666287193</v>
      </c>
      <c r="AS12" s="13">
        <v>9.1306939953936812</v>
      </c>
      <c r="AT12" s="20">
        <v>38.252000000000002</v>
      </c>
      <c r="AU12" s="20">
        <v>12.345000000000001</v>
      </c>
      <c r="AV12" s="20">
        <v>2.3690000000000002</v>
      </c>
      <c r="AW12" s="8"/>
    </row>
    <row r="13" spans="1:49" x14ac:dyDescent="0.35">
      <c r="A13" s="15" t="s">
        <v>19</v>
      </c>
      <c r="B13" s="2" t="s">
        <v>140</v>
      </c>
      <c r="C13" s="13">
        <f t="shared" si="0"/>
        <v>158.6</v>
      </c>
      <c r="D13" s="13">
        <v>88.6</v>
      </c>
      <c r="E13" s="13">
        <v>70</v>
      </c>
      <c r="F13" s="13">
        <f t="shared" si="1"/>
        <v>370.50000000000006</v>
      </c>
      <c r="G13" s="13">
        <v>108.2</v>
      </c>
      <c r="H13" s="13">
        <f>'OPERATING FIGURES'!H13</f>
        <v>93.200000000000017</v>
      </c>
      <c r="I13" s="13">
        <f>'OPERATING FIGURES'!I13</f>
        <v>86.9</v>
      </c>
      <c r="J13" s="13">
        <v>82.2</v>
      </c>
      <c r="K13" s="13">
        <f t="shared" si="2"/>
        <v>362.50000000000011</v>
      </c>
      <c r="L13" s="13">
        <v>112.9</v>
      </c>
      <c r="M13" s="13">
        <v>95.2</v>
      </c>
      <c r="N13" s="13">
        <v>101.10000000000007</v>
      </c>
      <c r="O13" s="13">
        <v>53.3</v>
      </c>
      <c r="P13" s="13">
        <v>356.92</v>
      </c>
      <c r="Q13" s="13">
        <v>108.62</v>
      </c>
      <c r="R13" s="13">
        <v>117</v>
      </c>
      <c r="S13" s="13">
        <v>104.80000000000001</v>
      </c>
      <c r="T13" s="13">
        <v>26.499999999999996</v>
      </c>
      <c r="U13" s="13">
        <v>178.8</v>
      </c>
      <c r="V13" s="13">
        <v>24.200000000000017</v>
      </c>
      <c r="W13" s="13">
        <v>53.199999999999989</v>
      </c>
      <c r="X13" s="13">
        <v>64.5</v>
      </c>
      <c r="Y13" s="13">
        <v>36.9</v>
      </c>
      <c r="Z13" s="13">
        <v>325.7</v>
      </c>
      <c r="AA13" s="13">
        <v>94</v>
      </c>
      <c r="AB13" s="13">
        <v>84</v>
      </c>
      <c r="AC13" s="13">
        <v>91.2</v>
      </c>
      <c r="AD13" s="13">
        <v>56.5</v>
      </c>
      <c r="AE13" s="13">
        <v>163.761</v>
      </c>
      <c r="AF13" s="13">
        <v>46.2</v>
      </c>
      <c r="AG13" s="13">
        <v>63.3</v>
      </c>
      <c r="AH13" s="13">
        <v>31.2</v>
      </c>
      <c r="AI13" s="13">
        <v>23</v>
      </c>
      <c r="AJ13" s="20">
        <v>149.6</v>
      </c>
      <c r="AK13" s="13">
        <v>58.26</v>
      </c>
      <c r="AL13" s="13">
        <v>49.863000000000007</v>
      </c>
      <c r="AM13" s="13">
        <v>28.376999999999995</v>
      </c>
      <c r="AN13" s="13">
        <v>13.1</v>
      </c>
      <c r="AO13" s="20">
        <v>112.48677458386219</v>
      </c>
      <c r="AP13" s="13">
        <v>42.56831357495102</v>
      </c>
      <c r="AQ13" s="13">
        <v>32.352727371563304</v>
      </c>
      <c r="AR13" s="13">
        <v>24.276723415122866</v>
      </c>
      <c r="AS13" s="13">
        <v>13.289010222224993</v>
      </c>
      <c r="AT13" s="20">
        <v>105.59</v>
      </c>
      <c r="AU13" s="20">
        <v>70.706999999999994</v>
      </c>
      <c r="AV13" s="20">
        <v>58.593000000000004</v>
      </c>
      <c r="AW13" s="8"/>
    </row>
    <row r="14" spans="1:49" x14ac:dyDescent="0.35">
      <c r="A14" s="15" t="s">
        <v>20</v>
      </c>
      <c r="B14" s="2" t="s">
        <v>141</v>
      </c>
      <c r="C14" s="13">
        <f t="shared" si="0"/>
        <v>-101.4</v>
      </c>
      <c r="D14" s="13">
        <v>-43.8</v>
      </c>
      <c r="E14" s="13">
        <v>-57.6</v>
      </c>
      <c r="F14" s="13">
        <f t="shared" si="1"/>
        <v>-133</v>
      </c>
      <c r="G14" s="13">
        <v>-79.900000000000006</v>
      </c>
      <c r="H14" s="13">
        <f>'OPERATING FIGURES'!H14</f>
        <v>-40.200000000000003</v>
      </c>
      <c r="I14" s="13">
        <f>'OPERATING FIGURES'!I14</f>
        <v>26.9</v>
      </c>
      <c r="J14" s="13">
        <v>-39.799999999999997</v>
      </c>
      <c r="K14" s="13">
        <f t="shared" si="2"/>
        <v>-138.1</v>
      </c>
      <c r="L14" s="13">
        <v>-53.9</v>
      </c>
      <c r="M14" s="13">
        <v>-36.4</v>
      </c>
      <c r="N14" s="13">
        <v>-22.199999999999996</v>
      </c>
      <c r="O14" s="13">
        <v>-25.6</v>
      </c>
      <c r="P14" s="13">
        <v>-96.600000000000009</v>
      </c>
      <c r="Q14" s="13">
        <v>-36.9</v>
      </c>
      <c r="R14" s="13">
        <v>-26.1</v>
      </c>
      <c r="S14" s="13">
        <v>-19.900000000000002</v>
      </c>
      <c r="T14" s="13">
        <v>-13.7</v>
      </c>
      <c r="U14" s="13">
        <v>11.7</v>
      </c>
      <c r="V14" s="13">
        <v>51.3</v>
      </c>
      <c r="W14" s="13">
        <v>-10</v>
      </c>
      <c r="X14" s="13">
        <v>-15.499999999999998</v>
      </c>
      <c r="Y14" s="13">
        <v>-14.1</v>
      </c>
      <c r="Z14" s="13">
        <v>-220</v>
      </c>
      <c r="AA14" s="13">
        <v>-62.6</v>
      </c>
      <c r="AB14" s="13">
        <v>-47.1</v>
      </c>
      <c r="AC14" s="13">
        <v>-65.400000000000006</v>
      </c>
      <c r="AD14" s="13">
        <v>-44.8</v>
      </c>
      <c r="AE14" s="13">
        <v>-420.93</v>
      </c>
      <c r="AF14" s="13">
        <v>-277</v>
      </c>
      <c r="AG14" s="13">
        <v>-76.5</v>
      </c>
      <c r="AH14" s="13">
        <v>-34</v>
      </c>
      <c r="AI14" s="13">
        <v>-33.4</v>
      </c>
      <c r="AJ14" s="20">
        <v>-230.1</v>
      </c>
      <c r="AK14" s="13">
        <v>-118.92699999999998</v>
      </c>
      <c r="AL14" s="13">
        <v>-35.129000000000005</v>
      </c>
      <c r="AM14" s="13">
        <v>-41.843999999999994</v>
      </c>
      <c r="AN14" s="13">
        <v>-34.200000000000003</v>
      </c>
      <c r="AO14" s="20">
        <v>-123.5758738999988</v>
      </c>
      <c r="AP14" s="13">
        <v>-31.710497374967233</v>
      </c>
      <c r="AQ14" s="13">
        <v>-19.460035116208971</v>
      </c>
      <c r="AR14" s="13">
        <v>-58.881338033059436</v>
      </c>
      <c r="AS14" s="13">
        <v>-13.524003375763158</v>
      </c>
      <c r="AT14" s="20">
        <v>-80.084999999999994</v>
      </c>
      <c r="AU14" s="20">
        <v>-75.555000000000007</v>
      </c>
      <c r="AV14" s="20">
        <v>-110.039</v>
      </c>
      <c r="AW14" s="8"/>
    </row>
    <row r="15" spans="1:49" x14ac:dyDescent="0.35">
      <c r="A15" s="15" t="s">
        <v>21</v>
      </c>
      <c r="B15" s="2" t="s">
        <v>142</v>
      </c>
      <c r="C15" s="13">
        <f t="shared" si="0"/>
        <v>-147.89999999999998</v>
      </c>
      <c r="D15" s="13">
        <v>-75.8</v>
      </c>
      <c r="E15" s="13">
        <v>-72.099999999999994</v>
      </c>
      <c r="F15" s="13">
        <f t="shared" si="1"/>
        <v>-233.5</v>
      </c>
      <c r="G15" s="13">
        <v>15.7</v>
      </c>
      <c r="H15" s="13">
        <f>'OPERATING FIGURES'!H15</f>
        <v>-122.1</v>
      </c>
      <c r="I15" s="13">
        <f>'OPERATING FIGURES'!I15</f>
        <v>-107.4</v>
      </c>
      <c r="J15" s="13">
        <v>-19.7</v>
      </c>
      <c r="K15" s="13">
        <f t="shared" si="2"/>
        <v>-192.10000000000002</v>
      </c>
      <c r="L15" s="13">
        <v>-76.900000000000006</v>
      </c>
      <c r="M15" s="13">
        <v>-35.5</v>
      </c>
      <c r="N15" s="13">
        <v>-32.800000000000004</v>
      </c>
      <c r="O15" s="13">
        <v>-46.9</v>
      </c>
      <c r="P15" s="13">
        <v>-270.39999999999998</v>
      </c>
      <c r="Q15" s="13">
        <v>-46.6</v>
      </c>
      <c r="R15" s="13">
        <v>-102.2</v>
      </c>
      <c r="S15" s="13">
        <v>-72.599999999999994</v>
      </c>
      <c r="T15" s="13">
        <v>-48.999999999999993</v>
      </c>
      <c r="U15" s="13">
        <v>-95</v>
      </c>
      <c r="V15" s="13">
        <v>-50.1</v>
      </c>
      <c r="W15" s="13">
        <v>-81.8</v>
      </c>
      <c r="X15" s="13">
        <v>24.5</v>
      </c>
      <c r="Y15" s="13">
        <v>12.4</v>
      </c>
      <c r="Z15" s="13">
        <v>-117.1</v>
      </c>
      <c r="AA15" s="13">
        <v>-35.299999999999997</v>
      </c>
      <c r="AB15" s="13">
        <v>-28</v>
      </c>
      <c r="AC15" s="13">
        <v>-31.3</v>
      </c>
      <c r="AD15" s="13">
        <v>-22.5</v>
      </c>
      <c r="AE15" s="13">
        <v>241.857</v>
      </c>
      <c r="AF15" s="13">
        <v>236</v>
      </c>
      <c r="AG15" s="13">
        <v>9.6</v>
      </c>
      <c r="AH15" s="13">
        <v>-1.1000000000000001</v>
      </c>
      <c r="AI15" s="13">
        <v>-2.8</v>
      </c>
      <c r="AJ15" s="20">
        <v>139.30000000000001</v>
      </c>
      <c r="AK15" s="13">
        <v>74.334000000000032</v>
      </c>
      <c r="AL15" s="13">
        <v>25.102999999999998</v>
      </c>
      <c r="AM15" s="13">
        <v>28.663</v>
      </c>
      <c r="AN15" s="13">
        <v>11.2</v>
      </c>
      <c r="AO15" s="20">
        <v>7.4017485916757915</v>
      </c>
      <c r="AP15" s="13">
        <v>-13.784467800262103</v>
      </c>
      <c r="AQ15" s="13">
        <v>-22.076600326727135</v>
      </c>
      <c r="AR15" s="13">
        <v>42.090149002133217</v>
      </c>
      <c r="AS15" s="13">
        <v>1.17266771653181</v>
      </c>
      <c r="AT15" s="20">
        <v>-10.696</v>
      </c>
      <c r="AU15" s="20">
        <v>3.9510000000000001</v>
      </c>
      <c r="AV15" s="20">
        <v>63.331000000000003</v>
      </c>
      <c r="AW15" s="8"/>
    </row>
    <row r="16" spans="1:49" x14ac:dyDescent="0.35">
      <c r="A16" s="15" t="s">
        <v>37</v>
      </c>
      <c r="B16" s="2" t="s">
        <v>143</v>
      </c>
      <c r="C16" s="13">
        <f t="shared" si="0"/>
        <v>-90.7</v>
      </c>
      <c r="D16" s="13">
        <v>-31</v>
      </c>
      <c r="E16" s="13">
        <v>-59.7</v>
      </c>
      <c r="F16" s="13">
        <f t="shared" si="1"/>
        <v>4.0000000000000071</v>
      </c>
      <c r="G16" s="13">
        <v>44</v>
      </c>
      <c r="H16" s="13">
        <f>'OPERATING FIGURES'!H16</f>
        <v>-69.099999999999994</v>
      </c>
      <c r="I16" s="13">
        <f>'OPERATING FIGURES'!I16</f>
        <v>6.4</v>
      </c>
      <c r="J16" s="13">
        <v>22.7</v>
      </c>
      <c r="K16" s="13">
        <f t="shared" si="2"/>
        <v>32.300000000000068</v>
      </c>
      <c r="L16" s="13">
        <v>-17.899999999999999</v>
      </c>
      <c r="M16" s="13">
        <v>23.3</v>
      </c>
      <c r="N16" s="13">
        <v>46.100000000000065</v>
      </c>
      <c r="O16" s="13">
        <v>-19.2</v>
      </c>
      <c r="P16" s="13">
        <v>-10.099999999999994</v>
      </c>
      <c r="Q16" s="13">
        <v>25.1</v>
      </c>
      <c r="R16" s="13">
        <v>-11.3</v>
      </c>
      <c r="S16" s="13">
        <v>12.3</v>
      </c>
      <c r="T16" s="13">
        <v>-36.199999999999996</v>
      </c>
      <c r="U16" s="13">
        <v>95.5</v>
      </c>
      <c r="V16" s="13">
        <v>25.400000000000006</v>
      </c>
      <c r="W16" s="13">
        <v>-38.600000000000009</v>
      </c>
      <c r="X16" s="13">
        <v>73.499999999999986</v>
      </c>
      <c r="Y16" s="13">
        <v>35.200000000000003</v>
      </c>
      <c r="Z16" s="13">
        <v>-11.4</v>
      </c>
      <c r="AA16" s="13">
        <v>-4</v>
      </c>
      <c r="AB16" s="13">
        <v>8.9</v>
      </c>
      <c r="AC16" s="13">
        <v>-5.5</v>
      </c>
      <c r="AD16" s="13">
        <v>-10.8</v>
      </c>
      <c r="AE16" s="13">
        <v>-15.311999999999999</v>
      </c>
      <c r="AF16" s="13">
        <v>5.2</v>
      </c>
      <c r="AG16" s="13">
        <v>-3.6000000000000014</v>
      </c>
      <c r="AH16" s="13">
        <v>-3.9</v>
      </c>
      <c r="AI16" s="13">
        <v>-13.2</v>
      </c>
      <c r="AJ16" s="20">
        <v>58.8</v>
      </c>
      <c r="AK16" s="13">
        <v>13.667000000000051</v>
      </c>
      <c r="AL16" s="13">
        <v>39.837000000000003</v>
      </c>
      <c r="AM16" s="13">
        <v>15.196000000000002</v>
      </c>
      <c r="AN16" s="13">
        <v>-9.9000000000000021</v>
      </c>
      <c r="AO16" s="20">
        <v>-3.6873507244608144</v>
      </c>
      <c r="AP16" s="13">
        <v>-2.9266516002783156</v>
      </c>
      <c r="AQ16" s="13">
        <v>-9.1839080713728016</v>
      </c>
      <c r="AR16" s="13">
        <v>7.4855343841966473</v>
      </c>
      <c r="AS16" s="13">
        <v>0.93767456299364538</v>
      </c>
      <c r="AT16" s="20">
        <v>14.808999999999999</v>
      </c>
      <c r="AU16" s="20">
        <v>-0.69799999999999995</v>
      </c>
      <c r="AV16" s="20">
        <v>11.885</v>
      </c>
      <c r="AW16" s="8"/>
    </row>
    <row r="17" spans="1:51" x14ac:dyDescent="0.35">
      <c r="A17" t="s">
        <v>46</v>
      </c>
      <c r="B17" s="2" t="s">
        <v>147</v>
      </c>
      <c r="C17" s="25">
        <v>217571</v>
      </c>
      <c r="D17" s="25">
        <v>217325</v>
      </c>
      <c r="E17" s="25">
        <v>217820</v>
      </c>
      <c r="F17" s="25">
        <v>218875</v>
      </c>
      <c r="G17" s="25">
        <v>219052</v>
      </c>
      <c r="H17" s="25">
        <f>'OPERATING FIGURES'!H17</f>
        <v>219251</v>
      </c>
      <c r="I17" s="25">
        <f>'OPERATING FIGURES'!I17</f>
        <v>219268</v>
      </c>
      <c r="J17" s="25">
        <v>219270</v>
      </c>
      <c r="K17" s="25">
        <v>219269</v>
      </c>
      <c r="L17" s="25">
        <v>219265.28899999999</v>
      </c>
      <c r="M17" s="25">
        <v>219271</v>
      </c>
      <c r="N17" s="25">
        <v>219260</v>
      </c>
      <c r="O17" s="25">
        <v>219311</v>
      </c>
      <c r="P17" s="25">
        <v>219352</v>
      </c>
      <c r="Q17" s="25">
        <v>219389</v>
      </c>
      <c r="R17" s="25">
        <v>219339</v>
      </c>
      <c r="S17" s="25">
        <v>219366</v>
      </c>
      <c r="T17" s="25">
        <v>219292</v>
      </c>
      <c r="U17" s="25">
        <v>219169</v>
      </c>
      <c r="V17" s="25">
        <v>219149</v>
      </c>
      <c r="W17" s="25">
        <v>219164</v>
      </c>
      <c r="X17" s="25">
        <v>219256</v>
      </c>
      <c r="Y17" s="25">
        <v>219270</v>
      </c>
      <c r="Z17" s="25">
        <v>220567</v>
      </c>
      <c r="AA17" s="25">
        <v>219232</v>
      </c>
      <c r="AB17" s="25">
        <v>220280</v>
      </c>
      <c r="AC17" s="25">
        <v>221120</v>
      </c>
      <c r="AD17" s="25">
        <v>221677</v>
      </c>
      <c r="AE17" s="25">
        <v>214981</v>
      </c>
      <c r="AF17" s="25">
        <v>218413.37</v>
      </c>
      <c r="AG17" s="25">
        <v>212138.93</v>
      </c>
      <c r="AH17" s="25">
        <v>212138.93</v>
      </c>
      <c r="AI17" s="25">
        <v>212138.93</v>
      </c>
      <c r="AJ17" s="26">
        <v>212138.93</v>
      </c>
      <c r="AK17" s="25">
        <v>212138.93</v>
      </c>
      <c r="AL17" s="25">
        <v>212138.93</v>
      </c>
      <c r="AM17" s="25">
        <v>212138.93</v>
      </c>
      <c r="AN17" s="25">
        <v>212138.9</v>
      </c>
      <c r="AO17" s="26">
        <v>212138.93</v>
      </c>
      <c r="AP17" s="25">
        <v>212138.93</v>
      </c>
      <c r="AQ17" s="25">
        <v>212138.93</v>
      </c>
      <c r="AR17" s="25">
        <v>212138.93</v>
      </c>
      <c r="AS17" s="25">
        <v>212138.93</v>
      </c>
      <c r="AT17" s="26">
        <v>212138.93</v>
      </c>
      <c r="AU17" s="26">
        <v>212138.93</v>
      </c>
      <c r="AV17" s="26">
        <v>212138.93</v>
      </c>
      <c r="AW17" s="5"/>
      <c r="AY17" s="5"/>
    </row>
    <row r="18" spans="1:51" ht="16.899999999999999" customHeight="1" x14ac:dyDescent="0.35">
      <c r="A18" s="18" t="s">
        <v>47</v>
      </c>
      <c r="B18" s="2" t="s">
        <v>148</v>
      </c>
      <c r="C18" s="25">
        <v>218248</v>
      </c>
      <c r="D18" s="25">
        <v>217933</v>
      </c>
      <c r="E18" s="25">
        <v>218567</v>
      </c>
      <c r="F18" s="25">
        <v>219097</v>
      </c>
      <c r="G18" s="25">
        <v>219843</v>
      </c>
      <c r="H18" s="25">
        <f>'OPERATING FIGURES'!H18</f>
        <v>218742</v>
      </c>
      <c r="I18" s="25">
        <f>'OPERATING FIGURES'!I18</f>
        <v>219268</v>
      </c>
      <c r="J18" s="25">
        <v>219270</v>
      </c>
      <c r="K18" s="25">
        <v>219269</v>
      </c>
      <c r="L18" s="25">
        <v>219265.28899999999</v>
      </c>
      <c r="M18" s="25">
        <v>219271</v>
      </c>
      <c r="N18" s="25">
        <v>219260</v>
      </c>
      <c r="O18" s="25">
        <v>219311</v>
      </c>
      <c r="P18" s="25">
        <v>219852</v>
      </c>
      <c r="Q18" s="25">
        <v>219745</v>
      </c>
      <c r="R18" s="25">
        <v>219654</v>
      </c>
      <c r="S18" s="25">
        <v>220000</v>
      </c>
      <c r="T18" s="25">
        <v>219888</v>
      </c>
      <c r="U18" s="25">
        <v>219346</v>
      </c>
      <c r="V18" s="25">
        <v>219213</v>
      </c>
      <c r="W18" s="25">
        <v>219308</v>
      </c>
      <c r="X18" s="25">
        <v>219399</v>
      </c>
      <c r="Y18" s="25">
        <v>219931</v>
      </c>
      <c r="Z18" s="25">
        <v>221480</v>
      </c>
      <c r="AA18" s="25">
        <v>219931</v>
      </c>
      <c r="AB18" s="25">
        <v>221200</v>
      </c>
      <c r="AC18" s="25">
        <v>222045</v>
      </c>
      <c r="AD18" s="25">
        <v>222909</v>
      </c>
      <c r="AE18" s="25">
        <v>216853</v>
      </c>
      <c r="AF18" s="25">
        <v>218413.37</v>
      </c>
      <c r="AG18" s="25">
        <v>212138.93</v>
      </c>
      <c r="AH18" s="25">
        <v>212138.93</v>
      </c>
      <c r="AI18" s="25">
        <v>212138.93</v>
      </c>
      <c r="AJ18" s="26">
        <v>212138.93</v>
      </c>
      <c r="AK18" s="25">
        <v>212138.93</v>
      </c>
      <c r="AL18" s="25">
        <v>212138.93</v>
      </c>
      <c r="AM18" s="25">
        <v>212138.93</v>
      </c>
      <c r="AN18" s="25">
        <v>212138.9</v>
      </c>
      <c r="AO18" s="26">
        <v>212138.93</v>
      </c>
      <c r="AP18" s="25">
        <v>212138.93</v>
      </c>
      <c r="AQ18" s="25">
        <v>21213.893</v>
      </c>
      <c r="AR18" s="25">
        <v>212138.93</v>
      </c>
      <c r="AS18" s="25">
        <v>212138.93</v>
      </c>
      <c r="AT18" s="26">
        <v>212138.93</v>
      </c>
      <c r="AU18" s="26">
        <v>212138.93</v>
      </c>
      <c r="AV18" s="26">
        <v>215432.99</v>
      </c>
      <c r="AW18" s="5"/>
      <c r="AY18" s="5"/>
    </row>
    <row r="19" spans="1:51" x14ac:dyDescent="0.35">
      <c r="A19" s="18" t="s">
        <v>48</v>
      </c>
      <c r="B19" s="2" t="s">
        <v>144</v>
      </c>
      <c r="C19" s="3">
        <v>-0.13</v>
      </c>
      <c r="D19" s="3">
        <v>-0.11</v>
      </c>
      <c r="E19" s="3">
        <v>-0.01</v>
      </c>
      <c r="F19" s="3">
        <v>0.18</v>
      </c>
      <c r="G19" s="3">
        <v>-0.03</v>
      </c>
      <c r="H19" s="3">
        <f>'OPERATING FIGURES'!H19</f>
        <v>0.12405872721219058</v>
      </c>
      <c r="I19" s="3">
        <f>'OPERATING FIGURES'!I19</f>
        <v>0.1</v>
      </c>
      <c r="J19" s="3">
        <v>0.01</v>
      </c>
      <c r="K19" s="3">
        <v>1.2021135404433199E-2</v>
      </c>
      <c r="L19" s="3">
        <v>0.01</v>
      </c>
      <c r="M19" s="3">
        <v>0.16</v>
      </c>
      <c r="N19" s="3">
        <v>-0.16218940068703502</v>
      </c>
      <c r="O19" s="3">
        <v>2.7814315978451338E-4</v>
      </c>
      <c r="P19" s="3">
        <v>0.14876971999953822</v>
      </c>
      <c r="Q19" s="3">
        <v>0.02</v>
      </c>
      <c r="R19" s="3">
        <v>0.12</v>
      </c>
      <c r="S19" s="3">
        <v>9.9657655558799366E-2</v>
      </c>
      <c r="T19" s="3">
        <v>-9.088793555926114E-2</v>
      </c>
      <c r="U19" s="3">
        <v>-0.83062360620917253</v>
      </c>
      <c r="V19" s="3">
        <v>-0.10717373491141205</v>
      </c>
      <c r="W19" s="3">
        <v>9.6199081124488332E-3</v>
      </c>
      <c r="X19" s="3">
        <v>-0.50443016113906602</v>
      </c>
      <c r="Y19" s="3">
        <v>-0.18986460694304427</v>
      </c>
      <c r="Z19" s="3">
        <v>0.3</v>
      </c>
      <c r="AA19" s="3">
        <v>0.17</v>
      </c>
      <c r="AB19" s="3">
        <v>0.08</v>
      </c>
      <c r="AC19" s="3">
        <v>0.03</v>
      </c>
      <c r="AD19" s="3">
        <v>0.02</v>
      </c>
      <c r="AE19" s="3">
        <v>0.2</v>
      </c>
      <c r="AF19" s="3">
        <v>0.05</v>
      </c>
      <c r="AG19" s="3">
        <v>0.15</v>
      </c>
      <c r="AH19" s="3">
        <v>0.39</v>
      </c>
      <c r="AI19" s="3">
        <v>0.24</v>
      </c>
      <c r="AJ19" s="23">
        <v>0.20200000000000001</v>
      </c>
      <c r="AK19" s="3">
        <v>0.20200000000000001</v>
      </c>
      <c r="AL19" s="3">
        <v>0.20200000000000001</v>
      </c>
      <c r="AM19" s="3">
        <v>0.20200000000000001</v>
      </c>
      <c r="AN19" s="3">
        <v>0.22</v>
      </c>
      <c r="AO19" s="23">
        <v>0.20600000000000002</v>
      </c>
      <c r="AP19" s="3">
        <v>0.20600000000000002</v>
      </c>
      <c r="AQ19" s="3">
        <v>0.20600000000000002</v>
      </c>
      <c r="AR19" s="3">
        <v>0.20600000000000002</v>
      </c>
      <c r="AS19" s="3">
        <v>0.20600000000000002</v>
      </c>
      <c r="AT19" s="23">
        <v>0.18</v>
      </c>
      <c r="AU19" s="23">
        <v>5.7999999999999996E-2</v>
      </c>
      <c r="AV19" s="23">
        <v>1.0999999999999999E-2</v>
      </c>
      <c r="AX19" s="5"/>
    </row>
    <row r="20" spans="1:51" x14ac:dyDescent="0.35">
      <c r="A20" t="s">
        <v>49</v>
      </c>
      <c r="B20" s="2" t="s">
        <v>145</v>
      </c>
      <c r="C20" s="3">
        <v>-0.13</v>
      </c>
      <c r="D20" s="3">
        <v>-0.11</v>
      </c>
      <c r="E20" s="3">
        <v>-0.01</v>
      </c>
      <c r="F20" s="3">
        <v>0.18</v>
      </c>
      <c r="G20" s="3">
        <v>-0.03</v>
      </c>
      <c r="H20" s="3">
        <f>'OPERATING FIGURES'!H20</f>
        <v>0.12405872721219058</v>
      </c>
      <c r="I20" s="3">
        <f>'OPERATING FIGURES'!I20</f>
        <v>0.1</v>
      </c>
      <c r="J20" s="3">
        <v>0.01</v>
      </c>
      <c r="K20" s="3">
        <v>1.2021135404433199E-2</v>
      </c>
      <c r="L20" s="3">
        <v>0.01</v>
      </c>
      <c r="M20" s="3">
        <v>0.16</v>
      </c>
      <c r="N20" s="3">
        <v>-0.16218940068703502</v>
      </c>
      <c r="O20" s="3">
        <v>2.7814315978451338E-4</v>
      </c>
      <c r="P20" s="3">
        <v>0.14872919133233686</v>
      </c>
      <c r="Q20" s="3">
        <v>0.02</v>
      </c>
      <c r="R20" s="3">
        <v>0.12</v>
      </c>
      <c r="S20" s="3">
        <v>9.9370843672460379E-2</v>
      </c>
      <c r="T20" s="3">
        <v>-9.0641652340123516E-2</v>
      </c>
      <c r="U20" s="3">
        <v>-0.82995236327523525</v>
      </c>
      <c r="V20" s="3">
        <v>-0.10714247793798427</v>
      </c>
      <c r="W20" s="3">
        <v>9.6136039957107136E-3</v>
      </c>
      <c r="X20" s="3">
        <v>-0.50410268756904508</v>
      </c>
      <c r="Y20" s="3">
        <v>-0.18929379006651986</v>
      </c>
      <c r="Z20" s="3">
        <v>0.28999999999999998</v>
      </c>
      <c r="AA20" s="3">
        <v>0.17</v>
      </c>
      <c r="AB20" s="3">
        <v>0.08</v>
      </c>
      <c r="AC20" s="3">
        <v>0.03</v>
      </c>
      <c r="AD20" s="3">
        <v>0.02</v>
      </c>
      <c r="AE20" s="3">
        <v>0.2</v>
      </c>
      <c r="AF20" s="3">
        <v>0.05</v>
      </c>
      <c r="AG20" s="3">
        <v>0.15</v>
      </c>
      <c r="AH20" s="3">
        <v>0.39</v>
      </c>
      <c r="AI20" s="3">
        <v>0.24</v>
      </c>
      <c r="AJ20" s="23">
        <v>0.20200000000000001</v>
      </c>
      <c r="AK20" s="3">
        <v>0.20200000000000001</v>
      </c>
      <c r="AL20" s="3">
        <v>0.20200000000000001</v>
      </c>
      <c r="AM20" s="3">
        <v>0.20200000000000001</v>
      </c>
      <c r="AN20" s="3">
        <v>0.22</v>
      </c>
      <c r="AO20" s="23">
        <v>0.20600000000000002</v>
      </c>
      <c r="AP20" s="3">
        <v>0.20600000000000002</v>
      </c>
      <c r="AQ20" s="3">
        <v>0.20600000000000002</v>
      </c>
      <c r="AR20" s="3">
        <v>0.20600000000000002</v>
      </c>
      <c r="AS20" s="3">
        <v>0.20600000000000002</v>
      </c>
      <c r="AT20" s="23">
        <v>0.18</v>
      </c>
      <c r="AU20" s="23">
        <v>5.7999999999999996E-2</v>
      </c>
      <c r="AV20" s="23">
        <v>1.0999999999999999E-2</v>
      </c>
    </row>
    <row r="21" spans="1:51" x14ac:dyDescent="0.35">
      <c r="A21" t="s">
        <v>50</v>
      </c>
      <c r="B21" s="9" t="s">
        <v>146</v>
      </c>
      <c r="C21" s="13" t="s">
        <v>15</v>
      </c>
      <c r="D21" s="13" t="s">
        <v>15</v>
      </c>
      <c r="E21" s="13" t="s">
        <v>15</v>
      </c>
      <c r="F21" s="27" t="s">
        <v>15</v>
      </c>
      <c r="G21" s="27" t="s">
        <v>15</v>
      </c>
      <c r="H21" s="27" t="str">
        <f>'OPERATING FIGURES'!H21</f>
        <v>-</v>
      </c>
      <c r="I21" s="27" t="str">
        <f>'OPERATING FIGURES'!I21</f>
        <v>-</v>
      </c>
      <c r="J21" s="13" t="s">
        <v>15</v>
      </c>
      <c r="K21" s="27" t="s">
        <v>15</v>
      </c>
      <c r="L21" s="27" t="s">
        <v>15</v>
      </c>
      <c r="M21" s="27" t="s">
        <v>15</v>
      </c>
      <c r="N21" s="27" t="s">
        <v>15</v>
      </c>
      <c r="O21" s="13" t="s">
        <v>15</v>
      </c>
      <c r="P21" s="13" t="s">
        <v>15</v>
      </c>
      <c r="Q21" s="13" t="s">
        <v>15</v>
      </c>
      <c r="R21" s="13" t="s">
        <v>15</v>
      </c>
      <c r="S21" s="13" t="s">
        <v>15</v>
      </c>
      <c r="T21" s="13" t="s">
        <v>15</v>
      </c>
      <c r="U21" s="13" t="s">
        <v>15</v>
      </c>
      <c r="V21" s="13" t="s">
        <v>15</v>
      </c>
      <c r="W21" s="13" t="s">
        <v>15</v>
      </c>
      <c r="X21" s="13" t="s">
        <v>15</v>
      </c>
      <c r="Y21" s="13" t="s">
        <v>15</v>
      </c>
      <c r="Z21" s="13" t="s">
        <v>15</v>
      </c>
      <c r="AA21" s="13" t="s">
        <v>15</v>
      </c>
      <c r="AB21" s="13" t="s">
        <v>15</v>
      </c>
      <c r="AC21" s="13" t="s">
        <v>15</v>
      </c>
      <c r="AD21" s="13" t="s">
        <v>15</v>
      </c>
      <c r="AE21" s="13" t="s">
        <v>15</v>
      </c>
      <c r="AF21" s="13" t="s">
        <v>15</v>
      </c>
      <c r="AG21" s="13" t="s">
        <v>15</v>
      </c>
      <c r="AH21" s="13" t="s">
        <v>15</v>
      </c>
      <c r="AI21" s="13" t="s">
        <v>15</v>
      </c>
      <c r="AJ21" s="20" t="s">
        <v>15</v>
      </c>
      <c r="AK21" s="13" t="s">
        <v>15</v>
      </c>
      <c r="AL21" s="13" t="s">
        <v>15</v>
      </c>
      <c r="AM21" s="13" t="s">
        <v>15</v>
      </c>
      <c r="AN21" s="13" t="s">
        <v>15</v>
      </c>
      <c r="AO21" s="20" t="s">
        <v>15</v>
      </c>
      <c r="AP21" s="13" t="s">
        <v>15</v>
      </c>
      <c r="AQ21" s="13" t="s">
        <v>15</v>
      </c>
      <c r="AR21" s="13" t="s">
        <v>15</v>
      </c>
      <c r="AS21" s="13" t="s">
        <v>15</v>
      </c>
      <c r="AT21" s="20">
        <v>0</v>
      </c>
      <c r="AU21" s="20">
        <v>0</v>
      </c>
      <c r="AV21" s="20">
        <v>-1.4000000000000002E-2</v>
      </c>
    </row>
    <row r="22" spans="1:51" x14ac:dyDescent="0.35">
      <c r="F22" s="8"/>
      <c r="H22" s="8"/>
      <c r="I22" s="8"/>
      <c r="P22" s="5"/>
      <c r="Q22" s="5"/>
      <c r="R22" s="5"/>
    </row>
    <row r="23" spans="1:51" x14ac:dyDescent="0.35">
      <c r="B23" s="10" t="s">
        <v>149</v>
      </c>
      <c r="C23" s="10"/>
      <c r="D23" s="30"/>
      <c r="F23" s="28"/>
      <c r="H23" s="28"/>
      <c r="I23" s="8"/>
      <c r="AJ23" s="6"/>
      <c r="AO23" s="6"/>
      <c r="AT23" s="6"/>
      <c r="AU23" s="6"/>
      <c r="AV23" s="6"/>
    </row>
    <row r="24" spans="1:51" x14ac:dyDescent="0.35">
      <c r="B24" s="4" t="s">
        <v>150</v>
      </c>
      <c r="C24" s="4"/>
      <c r="D24" s="30"/>
      <c r="E24" s="8"/>
      <c r="F24" s="28"/>
      <c r="G24" s="8">
        <f>E6+SUM(G6:I6)</f>
        <v>2461.0561828300001</v>
      </c>
      <c r="H24" s="28"/>
      <c r="I24" s="28"/>
      <c r="AJ24" s="6"/>
      <c r="AL24" s="21"/>
      <c r="AO24" s="6"/>
      <c r="AT24" s="6"/>
      <c r="AU24" s="6"/>
      <c r="AV24" s="6"/>
    </row>
    <row r="25" spans="1:51" x14ac:dyDescent="0.35">
      <c r="B25" s="4" t="s">
        <v>160</v>
      </c>
      <c r="C25" s="4"/>
      <c r="D25" s="4"/>
      <c r="F25" s="28"/>
      <c r="G25" s="8">
        <f>E7+SUM(G7:I7)</f>
        <v>389.63068376000001</v>
      </c>
      <c r="H25" s="28">
        <f>G25/G24</f>
        <v>0.15831848394129658</v>
      </c>
      <c r="AJ25" s="6"/>
      <c r="AO25" s="6"/>
      <c r="AT25" s="6"/>
      <c r="AU25" s="6"/>
      <c r="AV25" s="6"/>
    </row>
    <row r="26" spans="1:51" x14ac:dyDescent="0.35">
      <c r="B26" s="4"/>
      <c r="C26" s="4"/>
      <c r="D26" s="4"/>
      <c r="AJ26" s="6"/>
      <c r="AO26" s="6"/>
      <c r="AT26" s="6"/>
      <c r="AU26" s="6"/>
      <c r="AV26" s="6"/>
    </row>
    <row r="27" spans="1:51" x14ac:dyDescent="0.35">
      <c r="B27" s="4"/>
      <c r="C27" s="4"/>
      <c r="D27" s="4"/>
      <c r="AJ27" s="6"/>
      <c r="AO27" s="6"/>
      <c r="AT27" s="6"/>
      <c r="AU27" s="6"/>
      <c r="AV27" s="6"/>
    </row>
    <row r="28" spans="1:51" x14ac:dyDescent="0.35">
      <c r="B28" s="4"/>
      <c r="C28" s="4"/>
      <c r="D28" s="4"/>
    </row>
    <row r="29" spans="1:51" x14ac:dyDescent="0.35">
      <c r="B29" s="4"/>
      <c r="C29" s="4"/>
      <c r="D29" s="4"/>
    </row>
    <row r="34" spans="2:38" x14ac:dyDescent="0.35">
      <c r="B34" s="11"/>
      <c r="C34" s="11"/>
      <c r="D34" s="11"/>
      <c r="AL34" s="22"/>
    </row>
    <row r="35" spans="2:38" x14ac:dyDescent="0.35">
      <c r="B35" s="11"/>
      <c r="C35" s="11"/>
      <c r="D35" s="11"/>
    </row>
    <row r="36" spans="2:38" x14ac:dyDescent="0.35">
      <c r="B36" s="11"/>
      <c r="C36" s="11"/>
      <c r="D36" s="11"/>
    </row>
    <row r="37" spans="2:38" x14ac:dyDescent="0.35">
      <c r="B37" s="11"/>
      <c r="C37" s="11"/>
      <c r="D37" s="11"/>
    </row>
    <row r="38" spans="2:38" x14ac:dyDescent="0.35">
      <c r="B38" s="11"/>
      <c r="C38" s="11"/>
      <c r="D38" s="11"/>
    </row>
    <row r="39" spans="2:38" x14ac:dyDescent="0.35">
      <c r="B39" s="11"/>
      <c r="C39" s="11"/>
      <c r="D39" s="11"/>
    </row>
    <row r="40" spans="2:38" x14ac:dyDescent="0.35">
      <c r="B40" s="11"/>
      <c r="C40" s="11"/>
      <c r="D40" s="11"/>
    </row>
    <row r="41" spans="2:38" x14ac:dyDescent="0.35">
      <c r="B41" s="11"/>
      <c r="C41" s="11"/>
      <c r="D41" s="11"/>
    </row>
  </sheetData>
  <mergeCells count="10">
    <mergeCell ref="B2:AV2"/>
    <mergeCell ref="P4:T4"/>
    <mergeCell ref="U4:Y4"/>
    <mergeCell ref="Z4:AD4"/>
    <mergeCell ref="AE4:AI4"/>
    <mergeCell ref="AJ4:AN4"/>
    <mergeCell ref="AO4:AS4"/>
    <mergeCell ref="K4:O4"/>
    <mergeCell ref="F4:J4"/>
    <mergeCell ref="C4:E4"/>
  </mergeCells>
  <pageMargins left="0.70866141732283472" right="0.70866141732283472" top="0.74803149606299213" bottom="0.74803149606299213" header="0.31496062992125984" footer="0.31496062992125984"/>
  <pageSetup paperSize="9" scale="43" orientation="landscape" horizontalDpi="4294967295" verticalDpi="4294967295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BFA51C-4D93-4ABB-837F-EE8488A5B07B}">
  <sheetPr>
    <pageSetUpPr fitToPage="1"/>
  </sheetPr>
  <dimension ref="A2:AV36"/>
  <sheetViews>
    <sheetView showGridLines="0" topLeftCell="B1" zoomScale="80" zoomScaleNormal="80" workbookViewId="0">
      <pane xSplit="1" ySplit="3" topLeftCell="C4" activePane="bottomRight" state="frozen"/>
      <selection pane="topRight" activeCell="C1" sqref="C1"/>
      <selection pane="bottomLeft" activeCell="B6" sqref="B6"/>
      <selection pane="bottomRight" activeCell="C5" sqref="C5"/>
    </sheetView>
  </sheetViews>
  <sheetFormatPr defaultColWidth="16.1796875" defaultRowHeight="14.5" x14ac:dyDescent="0.35"/>
  <cols>
    <col min="1" max="1" width="0" hidden="1" customWidth="1"/>
    <col min="2" max="2" width="72.6328125" customWidth="1"/>
    <col min="3" max="3" width="16.36328125" customWidth="1"/>
    <col min="4" max="12" width="16.1796875" customWidth="1"/>
    <col min="13" max="13" width="16.7265625" customWidth="1"/>
    <col min="14" max="14" width="16.7265625" hidden="1" customWidth="1"/>
    <col min="15" max="16" width="16.1796875" hidden="1" customWidth="1"/>
    <col min="17" max="17" width="16.1796875" customWidth="1"/>
    <col min="18" max="21" width="16.1796875" hidden="1" customWidth="1"/>
    <col min="22" max="22" width="16.1796875" customWidth="1"/>
    <col min="23" max="26" width="16.1796875" hidden="1" customWidth="1"/>
    <col min="27" max="27" width="16.1796875" customWidth="1"/>
    <col min="28" max="44" width="16.1796875" hidden="1" customWidth="1"/>
    <col min="45" max="45" width="16.1796875" customWidth="1"/>
  </cols>
  <sheetData>
    <row r="2" spans="1:48" ht="15.5" x14ac:dyDescent="0.35">
      <c r="B2" s="35" t="s">
        <v>153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  <c r="AI2" s="35"/>
      <c r="AJ2" s="35"/>
      <c r="AK2" s="35"/>
      <c r="AL2" s="35"/>
      <c r="AM2" s="35"/>
      <c r="AN2" s="35"/>
      <c r="AO2" s="35"/>
      <c r="AP2" s="35"/>
      <c r="AQ2" s="35"/>
      <c r="AR2" s="35"/>
      <c r="AS2" s="35"/>
    </row>
    <row r="4" spans="1:48" x14ac:dyDescent="0.35">
      <c r="A4" s="17"/>
      <c r="B4" s="24" t="s">
        <v>151</v>
      </c>
      <c r="C4" s="39">
        <v>2024</v>
      </c>
      <c r="D4" s="40"/>
      <c r="E4" s="39">
        <v>2023</v>
      </c>
      <c r="F4" s="39"/>
      <c r="G4" s="39"/>
      <c r="H4" s="40"/>
      <c r="I4" s="41">
        <v>2022</v>
      </c>
      <c r="J4" s="41"/>
      <c r="K4" s="41"/>
      <c r="L4" s="42"/>
      <c r="M4" s="39">
        <v>2021</v>
      </c>
      <c r="N4" s="39"/>
      <c r="O4" s="39"/>
      <c r="P4" s="40"/>
      <c r="Q4" s="32">
        <v>2020</v>
      </c>
      <c r="R4" s="34"/>
      <c r="S4" s="34"/>
      <c r="T4" s="34"/>
      <c r="U4" s="33"/>
      <c r="V4" s="32">
        <v>2019</v>
      </c>
      <c r="W4" s="34"/>
      <c r="X4" s="34"/>
      <c r="Y4" s="34"/>
      <c r="Z4" s="33"/>
      <c r="AA4" s="32">
        <v>2018</v>
      </c>
      <c r="AB4" s="34"/>
      <c r="AC4" s="34"/>
      <c r="AD4" s="34"/>
      <c r="AE4" s="33"/>
      <c r="AF4" s="32">
        <v>2017</v>
      </c>
      <c r="AG4" s="34"/>
      <c r="AH4" s="34"/>
      <c r="AI4" s="34"/>
      <c r="AJ4" s="33"/>
      <c r="AK4" s="32">
        <v>2016</v>
      </c>
      <c r="AL4" s="34"/>
      <c r="AM4" s="34"/>
      <c r="AN4" s="34"/>
      <c r="AO4" s="33"/>
    </row>
    <row r="5" spans="1:48" x14ac:dyDescent="0.35">
      <c r="A5" s="17"/>
      <c r="B5" s="1" t="s">
        <v>73</v>
      </c>
      <c r="C5" s="7" t="s">
        <v>131</v>
      </c>
      <c r="D5" s="7" t="s">
        <v>132</v>
      </c>
      <c r="E5" s="7" t="s">
        <v>155</v>
      </c>
      <c r="F5" s="7" t="s">
        <v>154</v>
      </c>
      <c r="G5" s="7" t="s">
        <v>131</v>
      </c>
      <c r="H5" s="7" t="s">
        <v>132</v>
      </c>
      <c r="I5" s="7" t="s">
        <v>155</v>
      </c>
      <c r="J5" s="7" t="s">
        <v>154</v>
      </c>
      <c r="K5" s="7" t="s">
        <v>131</v>
      </c>
      <c r="L5" s="7" t="s">
        <v>132</v>
      </c>
      <c r="M5" s="7" t="s">
        <v>156</v>
      </c>
      <c r="N5" s="7" t="s">
        <v>154</v>
      </c>
      <c r="O5" s="7" t="s">
        <v>131</v>
      </c>
      <c r="P5" s="7" t="s">
        <v>132</v>
      </c>
      <c r="Q5" s="7" t="s">
        <v>4</v>
      </c>
      <c r="R5" s="7" t="s">
        <v>5</v>
      </c>
      <c r="S5" s="7" t="s">
        <v>6</v>
      </c>
      <c r="T5" s="7" t="s">
        <v>2</v>
      </c>
      <c r="U5" s="7" t="s">
        <v>3</v>
      </c>
      <c r="V5" s="7" t="s">
        <v>7</v>
      </c>
      <c r="W5" s="7" t="s">
        <v>5</v>
      </c>
      <c r="X5" s="7" t="s">
        <v>6</v>
      </c>
      <c r="Y5" s="7" t="s">
        <v>2</v>
      </c>
      <c r="Z5" s="7" t="s">
        <v>3</v>
      </c>
      <c r="AA5" s="7" t="s">
        <v>8</v>
      </c>
      <c r="AB5" s="7" t="s">
        <v>5</v>
      </c>
      <c r="AC5" s="7" t="s">
        <v>6</v>
      </c>
      <c r="AD5" s="7" t="s">
        <v>2</v>
      </c>
      <c r="AE5" s="7" t="s">
        <v>3</v>
      </c>
      <c r="AF5" s="7" t="s">
        <v>9</v>
      </c>
      <c r="AG5" s="7" t="s">
        <v>5</v>
      </c>
      <c r="AH5" s="7" t="s">
        <v>6</v>
      </c>
      <c r="AI5" s="7" t="s">
        <v>2</v>
      </c>
      <c r="AJ5" s="7" t="s">
        <v>3</v>
      </c>
      <c r="AK5" s="7" t="s">
        <v>10</v>
      </c>
      <c r="AL5" s="7" t="s">
        <v>5</v>
      </c>
      <c r="AM5" s="7" t="s">
        <v>6</v>
      </c>
      <c r="AN5" s="7" t="s">
        <v>2</v>
      </c>
      <c r="AO5" s="7" t="s">
        <v>3</v>
      </c>
      <c r="AS5" s="8"/>
    </row>
    <row r="6" spans="1:48" x14ac:dyDescent="0.35">
      <c r="A6" s="15" t="s">
        <v>23</v>
      </c>
      <c r="B6" s="2" t="s">
        <v>123</v>
      </c>
      <c r="C6" s="13">
        <v>2283</v>
      </c>
      <c r="D6" s="13">
        <v>2309.1</v>
      </c>
      <c r="E6" s="13">
        <v>2351.6999999999998</v>
      </c>
      <c r="F6" s="13">
        <v>2175.9</v>
      </c>
      <c r="G6" s="13">
        <v>2249.4</v>
      </c>
      <c r="H6" s="13">
        <v>2322.6999999999998</v>
      </c>
      <c r="I6" s="13">
        <v>2280.1999999999998</v>
      </c>
      <c r="J6" s="13">
        <v>2266.5</v>
      </c>
      <c r="K6" s="13">
        <v>2251.6999999999998</v>
      </c>
      <c r="L6" s="13">
        <v>2140</v>
      </c>
      <c r="M6" s="13">
        <v>2174.9</v>
      </c>
      <c r="N6" s="13">
        <v>2059.3000000000002</v>
      </c>
      <c r="O6" s="13">
        <v>2091.8000000000002</v>
      </c>
      <c r="P6" s="13">
        <v>2055.5079999999998</v>
      </c>
      <c r="Q6" s="13">
        <v>2114.4</v>
      </c>
      <c r="R6" s="13">
        <v>2114.4</v>
      </c>
      <c r="S6" s="13">
        <v>2214.8000000000002</v>
      </c>
      <c r="T6" s="13">
        <v>2320.5</v>
      </c>
      <c r="U6" s="13">
        <v>2363.8000000000002</v>
      </c>
      <c r="V6" s="13">
        <v>2435</v>
      </c>
      <c r="W6" s="13">
        <v>2435</v>
      </c>
      <c r="X6" s="13">
        <v>2265.6999999999998</v>
      </c>
      <c r="Y6" s="13">
        <v>2247.3000000000002</v>
      </c>
      <c r="Z6" s="13">
        <v>2226.3000000000002</v>
      </c>
      <c r="AA6" s="13">
        <v>1441.2449999999999</v>
      </c>
      <c r="AB6" s="13">
        <v>1441.3</v>
      </c>
      <c r="AC6" s="13">
        <v>1077.5999999999999</v>
      </c>
      <c r="AD6" s="13" t="s">
        <v>38</v>
      </c>
      <c r="AE6" s="13" t="s">
        <v>39</v>
      </c>
      <c r="AF6" s="20">
        <v>1037.2539999999999</v>
      </c>
      <c r="AG6" s="13">
        <v>1037.2539999999999</v>
      </c>
      <c r="AH6" s="13">
        <v>884.15167900489666</v>
      </c>
      <c r="AI6" s="13">
        <v>835.68768484561701</v>
      </c>
      <c r="AJ6" s="13">
        <v>1033.9000000000001</v>
      </c>
      <c r="AK6" s="20">
        <v>779.48599999999999</v>
      </c>
      <c r="AL6" s="13">
        <v>779.48599999999999</v>
      </c>
      <c r="AM6" s="13">
        <v>734.17393320964743</v>
      </c>
      <c r="AN6" s="13">
        <v>731.75528188905196</v>
      </c>
      <c r="AO6" s="13">
        <v>658.64515977883991</v>
      </c>
      <c r="AP6" s="20">
        <v>668.73199999999997</v>
      </c>
      <c r="AQ6" s="20">
        <v>615.12400000000002</v>
      </c>
      <c r="AR6" s="20">
        <v>634.51199999999994</v>
      </c>
      <c r="AS6" s="8"/>
      <c r="AT6" s="8"/>
      <c r="AU6" s="5"/>
      <c r="AV6" s="5"/>
    </row>
    <row r="7" spans="1:48" x14ac:dyDescent="0.35">
      <c r="A7" s="15" t="s">
        <v>40</v>
      </c>
      <c r="B7" s="2" t="s">
        <v>124</v>
      </c>
      <c r="C7" s="13">
        <v>1916.5</v>
      </c>
      <c r="D7" s="13">
        <v>1915.4</v>
      </c>
      <c r="E7" s="13">
        <v>1951</v>
      </c>
      <c r="F7" s="13">
        <v>1773.6</v>
      </c>
      <c r="G7" s="13">
        <v>1866.2</v>
      </c>
      <c r="H7" s="13">
        <v>1990.5</v>
      </c>
      <c r="I7" s="13">
        <v>1949</v>
      </c>
      <c r="J7" s="13">
        <v>1918.1</v>
      </c>
      <c r="K7" s="13">
        <v>1934.1</v>
      </c>
      <c r="L7" s="13">
        <v>1834</v>
      </c>
      <c r="M7" s="13">
        <v>1867.4</v>
      </c>
      <c r="N7" s="13">
        <v>1757</v>
      </c>
      <c r="O7" s="13">
        <v>1817.4</v>
      </c>
      <c r="P7" s="13">
        <v>1804.2320000000004</v>
      </c>
      <c r="Q7" s="13">
        <v>1849.7</v>
      </c>
      <c r="R7" s="13">
        <v>1849.7</v>
      </c>
      <c r="S7" s="13">
        <v>1923.4</v>
      </c>
      <c r="T7" s="13">
        <v>2023.5</v>
      </c>
      <c r="U7" s="13">
        <v>1953.4</v>
      </c>
      <c r="V7" s="13">
        <v>1958.3</v>
      </c>
      <c r="W7" s="13">
        <v>1958.3</v>
      </c>
      <c r="X7" s="13">
        <v>1813.5</v>
      </c>
      <c r="Y7" s="13">
        <v>1813</v>
      </c>
      <c r="Z7" s="13">
        <v>1787</v>
      </c>
      <c r="AA7" s="13">
        <v>1010.784</v>
      </c>
      <c r="AB7" s="13">
        <v>1010.7</v>
      </c>
      <c r="AC7" s="13">
        <v>733.7</v>
      </c>
      <c r="AD7" s="13">
        <v>701.5</v>
      </c>
      <c r="AE7" s="13">
        <v>693.8</v>
      </c>
      <c r="AF7" s="20">
        <v>714.70699999999999</v>
      </c>
      <c r="AG7" s="13">
        <v>714.70699999999999</v>
      </c>
      <c r="AH7" s="13">
        <v>569.83600000000001</v>
      </c>
      <c r="AI7" s="13">
        <v>536.65800000000002</v>
      </c>
      <c r="AJ7" s="13">
        <v>711.8</v>
      </c>
      <c r="AK7" s="20">
        <v>467.565</v>
      </c>
      <c r="AL7" s="13">
        <v>467.565</v>
      </c>
      <c r="AM7" s="13">
        <v>433.36900000000003</v>
      </c>
      <c r="AN7" s="13">
        <v>446.85052536436552</v>
      </c>
      <c r="AO7" s="13">
        <v>388.15738918564335</v>
      </c>
      <c r="AP7" s="20">
        <v>409.65100000000001</v>
      </c>
      <c r="AQ7" s="20">
        <v>386.22399999999999</v>
      </c>
      <c r="AR7" s="20">
        <v>382.65</v>
      </c>
      <c r="AS7" s="8"/>
      <c r="AT7" s="8"/>
      <c r="AU7" s="5"/>
      <c r="AV7" s="5"/>
    </row>
    <row r="8" spans="1:48" x14ac:dyDescent="0.35">
      <c r="A8" s="15" t="s">
        <v>41</v>
      </c>
      <c r="B8" s="2" t="s">
        <v>125</v>
      </c>
      <c r="C8" s="13">
        <v>1373.1</v>
      </c>
      <c r="D8" s="13">
        <v>1358.7</v>
      </c>
      <c r="E8" s="13">
        <v>1346.5</v>
      </c>
      <c r="F8" s="13">
        <v>1172.7</v>
      </c>
      <c r="G8" s="13">
        <v>1281</v>
      </c>
      <c r="H8" s="13">
        <v>1378.9</v>
      </c>
      <c r="I8" s="13">
        <v>1322.6</v>
      </c>
      <c r="J8" s="13">
        <v>1323.8</v>
      </c>
      <c r="K8" s="13">
        <v>1308.7</v>
      </c>
      <c r="L8" s="13">
        <v>1269.9000000000001</v>
      </c>
      <c r="M8" s="13">
        <v>1288.0999999999999</v>
      </c>
      <c r="N8" s="13">
        <v>766.4</v>
      </c>
      <c r="O8" s="13">
        <v>1327.3</v>
      </c>
      <c r="P8" s="13">
        <v>1352.0260000000003</v>
      </c>
      <c r="Q8" s="13">
        <v>1371.7</v>
      </c>
      <c r="R8" s="13">
        <v>1371.7</v>
      </c>
      <c r="S8" s="13">
        <v>1452.6</v>
      </c>
      <c r="T8" s="13">
        <v>916.1</v>
      </c>
      <c r="U8" s="13">
        <v>884.5</v>
      </c>
      <c r="V8" s="13">
        <v>1459.4</v>
      </c>
      <c r="W8" s="13">
        <v>1459.4</v>
      </c>
      <c r="X8" s="13">
        <v>1372.9</v>
      </c>
      <c r="Y8" s="13">
        <v>1416.2</v>
      </c>
      <c r="Z8" s="13">
        <v>1410.8</v>
      </c>
      <c r="AA8" s="13">
        <v>745.50699999999995</v>
      </c>
      <c r="AB8" s="13">
        <v>745.4</v>
      </c>
      <c r="AC8" s="13">
        <v>532.9</v>
      </c>
      <c r="AD8" s="13">
        <v>443.6</v>
      </c>
      <c r="AE8" s="13">
        <v>481.7</v>
      </c>
      <c r="AF8" s="20">
        <v>482.08800000000002</v>
      </c>
      <c r="AG8" s="13">
        <v>482.08800000000002</v>
      </c>
      <c r="AH8" s="13">
        <v>177.64</v>
      </c>
      <c r="AI8" s="13">
        <v>314.37200000000001</v>
      </c>
      <c r="AJ8" s="13">
        <v>481.1</v>
      </c>
      <c r="AK8" s="20">
        <v>275.56</v>
      </c>
      <c r="AL8" s="13">
        <v>275.56</v>
      </c>
      <c r="AM8" s="13">
        <v>271.97699999999998</v>
      </c>
      <c r="AN8" s="13">
        <v>320.0203366851203</v>
      </c>
      <c r="AO8" s="13">
        <v>276.38623371755227</v>
      </c>
      <c r="AP8" s="20">
        <v>276.94</v>
      </c>
      <c r="AQ8" s="20">
        <v>303.35899999999998</v>
      </c>
      <c r="AR8" s="20">
        <v>261.96499999999997</v>
      </c>
      <c r="AS8" s="8"/>
      <c r="AT8" s="8"/>
      <c r="AU8" s="5"/>
      <c r="AV8" s="5"/>
    </row>
    <row r="9" spans="1:48" x14ac:dyDescent="0.35">
      <c r="A9" s="15" t="s">
        <v>26</v>
      </c>
      <c r="B9" s="2" t="s">
        <v>126</v>
      </c>
      <c r="C9" s="13">
        <v>543.4</v>
      </c>
      <c r="D9" s="13">
        <v>556.70000000000005</v>
      </c>
      <c r="E9" s="13">
        <v>604.5</v>
      </c>
      <c r="F9" s="13">
        <v>600.9</v>
      </c>
      <c r="G9" s="13">
        <v>585.20000000000005</v>
      </c>
      <c r="H9" s="13">
        <v>611.6</v>
      </c>
      <c r="I9" s="13">
        <v>626.4</v>
      </c>
      <c r="J9" s="13">
        <v>594.29999999999995</v>
      </c>
      <c r="K9" s="13">
        <v>625.4</v>
      </c>
      <c r="L9" s="13">
        <v>564.1</v>
      </c>
      <c r="M9" s="13">
        <v>579.34</v>
      </c>
      <c r="N9" s="13">
        <v>990.6</v>
      </c>
      <c r="O9" s="13">
        <v>490.1</v>
      </c>
      <c r="P9" s="13">
        <v>452.20600000000002</v>
      </c>
      <c r="Q9" s="13">
        <v>478.1</v>
      </c>
      <c r="R9" s="13">
        <v>478.1</v>
      </c>
      <c r="S9" s="13">
        <v>470.8</v>
      </c>
      <c r="T9" s="13">
        <v>1106.9000000000001</v>
      </c>
      <c r="U9" s="13">
        <v>1069</v>
      </c>
      <c r="V9" s="13">
        <v>498.9</v>
      </c>
      <c r="W9" s="13">
        <v>498.9</v>
      </c>
      <c r="X9" s="13">
        <v>440.6</v>
      </c>
      <c r="Y9" s="13">
        <v>396.8</v>
      </c>
      <c r="Z9" s="13">
        <v>376.2</v>
      </c>
      <c r="AA9" s="13">
        <v>265.27699999999999</v>
      </c>
      <c r="AB9" s="13">
        <v>265.3</v>
      </c>
      <c r="AC9" s="13">
        <v>200.8</v>
      </c>
      <c r="AD9" s="13">
        <v>257.89999999999998</v>
      </c>
      <c r="AE9" s="13">
        <v>212.1</v>
      </c>
      <c r="AF9" s="20">
        <v>232.619</v>
      </c>
      <c r="AG9" s="13">
        <v>232.619</v>
      </c>
      <c r="AH9" s="13">
        <v>392.19499999999999</v>
      </c>
      <c r="AI9" s="13">
        <v>222.28399999999999</v>
      </c>
      <c r="AJ9" s="13">
        <v>230.7</v>
      </c>
      <c r="AK9" s="20">
        <v>192.005</v>
      </c>
      <c r="AL9" s="13">
        <v>192.005</v>
      </c>
      <c r="AM9" s="13">
        <v>161.39099999999999</v>
      </c>
      <c r="AN9" s="13">
        <v>126.83018867924527</v>
      </c>
      <c r="AO9" s="13">
        <v>111.7711554680911</v>
      </c>
      <c r="AP9" s="20">
        <v>132.71100000000001</v>
      </c>
      <c r="AQ9" s="20">
        <v>82.864999999999995</v>
      </c>
      <c r="AR9" s="20">
        <v>120.685</v>
      </c>
      <c r="AS9" s="8"/>
      <c r="AT9" s="8"/>
      <c r="AU9" s="5"/>
      <c r="AV9" s="5"/>
    </row>
    <row r="10" spans="1:48" x14ac:dyDescent="0.35">
      <c r="A10" s="15" t="s">
        <v>42</v>
      </c>
      <c r="B10" s="2" t="s">
        <v>127</v>
      </c>
      <c r="C10" s="13">
        <v>352.8</v>
      </c>
      <c r="D10" s="13">
        <v>377.9</v>
      </c>
      <c r="E10" s="13">
        <v>385.4</v>
      </c>
      <c r="F10" s="13">
        <v>387.6</v>
      </c>
      <c r="G10" s="13">
        <v>369.2</v>
      </c>
      <c r="H10" s="13">
        <v>319.5</v>
      </c>
      <c r="I10" s="13">
        <v>320.10000000000002</v>
      </c>
      <c r="J10" s="13">
        <v>337.9</v>
      </c>
      <c r="K10" s="13">
        <v>306.8</v>
      </c>
      <c r="L10" s="13">
        <v>296.39999999999998</v>
      </c>
      <c r="M10" s="13">
        <v>298.7</v>
      </c>
      <c r="N10" s="13">
        <v>294.3</v>
      </c>
      <c r="O10" s="13">
        <v>267.39999999999998</v>
      </c>
      <c r="P10" s="13">
        <v>244.8</v>
      </c>
      <c r="Q10" s="13">
        <v>257.8</v>
      </c>
      <c r="R10" s="13">
        <v>257.8</v>
      </c>
      <c r="S10" s="13">
        <v>283.8</v>
      </c>
      <c r="T10" s="13">
        <v>290.2</v>
      </c>
      <c r="U10" s="13">
        <v>402.3</v>
      </c>
      <c r="V10" s="13">
        <v>467.2</v>
      </c>
      <c r="W10" s="13">
        <v>467.2</v>
      </c>
      <c r="X10" s="13">
        <v>442.2</v>
      </c>
      <c r="Y10" s="13">
        <v>424.3</v>
      </c>
      <c r="Z10" s="13">
        <v>429.7</v>
      </c>
      <c r="AA10" s="13">
        <v>420.51900000000001</v>
      </c>
      <c r="AB10" s="13">
        <v>420.7</v>
      </c>
      <c r="AC10" s="13">
        <v>334.2</v>
      </c>
      <c r="AD10" s="13">
        <v>323.89999999999998</v>
      </c>
      <c r="AE10" s="13">
        <v>324.3</v>
      </c>
      <c r="AF10" s="20">
        <v>313.69299999999998</v>
      </c>
      <c r="AG10" s="13">
        <v>313.69299999999998</v>
      </c>
      <c r="AH10" s="13">
        <v>306.08526142349911</v>
      </c>
      <c r="AI10" s="13">
        <v>290.99065420560748</v>
      </c>
      <c r="AJ10" s="13">
        <v>313.7</v>
      </c>
      <c r="AK10" s="20">
        <v>295.71800000000002</v>
      </c>
      <c r="AL10" s="13">
        <v>295.71800000000002</v>
      </c>
      <c r="AM10" s="13">
        <v>283.37175324675326</v>
      </c>
      <c r="AN10" s="13">
        <v>269.0274545249124</v>
      </c>
      <c r="AO10" s="13">
        <v>254.4895042638928</v>
      </c>
      <c r="AP10" s="20">
        <v>242.41</v>
      </c>
      <c r="AQ10" s="20">
        <v>213.66200000000001</v>
      </c>
      <c r="AR10" s="20">
        <v>236.25</v>
      </c>
      <c r="AS10" s="8"/>
      <c r="AT10" s="8"/>
      <c r="AU10" s="5"/>
      <c r="AV10" s="5"/>
    </row>
    <row r="11" spans="1:48" x14ac:dyDescent="0.35">
      <c r="A11" s="15" t="s">
        <v>43</v>
      </c>
      <c r="B11" s="2" t="s">
        <v>128</v>
      </c>
      <c r="C11" s="13">
        <v>13.7</v>
      </c>
      <c r="D11" s="13">
        <v>15.8</v>
      </c>
      <c r="E11" s="13">
        <v>15.3</v>
      </c>
      <c r="F11" s="13">
        <v>14.7</v>
      </c>
      <c r="G11" s="13">
        <v>14</v>
      </c>
      <c r="H11" s="13">
        <v>12.7</v>
      </c>
      <c r="I11" s="13">
        <v>11.1</v>
      </c>
      <c r="J11" s="13">
        <v>10.5</v>
      </c>
      <c r="K11" s="13">
        <v>10.8</v>
      </c>
      <c r="L11" s="13">
        <v>9.6</v>
      </c>
      <c r="M11" s="13">
        <v>8.8699999999999992</v>
      </c>
      <c r="N11" s="13">
        <v>8</v>
      </c>
      <c r="O11" s="13">
        <v>6.9</v>
      </c>
      <c r="P11" s="13">
        <v>6.4850000000000003</v>
      </c>
      <c r="Q11" s="13">
        <v>6.9</v>
      </c>
      <c r="R11" s="13">
        <v>6.9</v>
      </c>
      <c r="S11" s="13">
        <v>7.6</v>
      </c>
      <c r="T11" s="13">
        <v>7.3</v>
      </c>
      <c r="U11" s="13">
        <v>8.1</v>
      </c>
      <c r="V11" s="13">
        <v>9.5</v>
      </c>
      <c r="W11" s="13">
        <v>9.5</v>
      </c>
      <c r="X11" s="13">
        <v>10</v>
      </c>
      <c r="Y11" s="13">
        <v>10</v>
      </c>
      <c r="Z11" s="13">
        <v>9.6</v>
      </c>
      <c r="AA11" s="13">
        <v>9.9420000000000002</v>
      </c>
      <c r="AB11" s="13">
        <v>9.9</v>
      </c>
      <c r="AC11" s="13">
        <v>9.6999999999999993</v>
      </c>
      <c r="AD11" s="13">
        <v>9.1999999999999993</v>
      </c>
      <c r="AE11" s="13">
        <v>9.1999999999999993</v>
      </c>
      <c r="AF11" s="20">
        <v>8.8539999999999992</v>
      </c>
      <c r="AG11" s="13">
        <v>8.8539999999999992</v>
      </c>
      <c r="AH11" s="13">
        <v>8.2307210322341096</v>
      </c>
      <c r="AI11" s="13">
        <v>8.039275996687568</v>
      </c>
      <c r="AJ11" s="13">
        <v>8.4</v>
      </c>
      <c r="AK11" s="20">
        <v>16.202999999999999</v>
      </c>
      <c r="AL11" s="13">
        <v>16.202999999999999</v>
      </c>
      <c r="AM11" s="13">
        <v>17.432977736549166</v>
      </c>
      <c r="AN11" s="13">
        <v>15.877301999774035</v>
      </c>
      <c r="AO11" s="13">
        <v>15.998266329303721</v>
      </c>
      <c r="AP11" s="20">
        <v>16.670999999999999</v>
      </c>
      <c r="AQ11" s="20">
        <v>15.039</v>
      </c>
      <c r="AR11" s="20">
        <v>15.612</v>
      </c>
      <c r="AS11" s="8"/>
      <c r="AT11" s="8"/>
      <c r="AU11" s="5"/>
      <c r="AV11" s="5"/>
    </row>
    <row r="12" spans="1:48" x14ac:dyDescent="0.35">
      <c r="A12" s="15" t="s">
        <v>27</v>
      </c>
      <c r="B12" s="2" t="s">
        <v>129</v>
      </c>
      <c r="C12" s="13">
        <v>366.5</v>
      </c>
      <c r="D12" s="13">
        <v>393.7</v>
      </c>
      <c r="E12" s="13">
        <v>400.7</v>
      </c>
      <c r="F12" s="13">
        <v>402.3</v>
      </c>
      <c r="G12" s="13">
        <v>383.2</v>
      </c>
      <c r="H12" s="13">
        <v>332.2</v>
      </c>
      <c r="I12" s="13">
        <v>331.2</v>
      </c>
      <c r="J12" s="13">
        <v>348.4</v>
      </c>
      <c r="K12" s="13">
        <v>317.60000000000002</v>
      </c>
      <c r="L12" s="13">
        <v>306</v>
      </c>
      <c r="M12" s="13">
        <v>307.54000000000002</v>
      </c>
      <c r="N12" s="13">
        <v>302.3</v>
      </c>
      <c r="O12" s="13">
        <v>274.39999999999998</v>
      </c>
      <c r="P12" s="13">
        <v>251.28500000000003</v>
      </c>
      <c r="Q12" s="13">
        <v>264.7</v>
      </c>
      <c r="R12" s="13">
        <v>264.7</v>
      </c>
      <c r="S12" s="13">
        <v>291.39999999999998</v>
      </c>
      <c r="T12" s="13">
        <v>297.5</v>
      </c>
      <c r="U12" s="13">
        <v>410.4</v>
      </c>
      <c r="V12" s="13">
        <v>476.7</v>
      </c>
      <c r="W12" s="13">
        <v>476.7</v>
      </c>
      <c r="X12" s="13">
        <v>452.2</v>
      </c>
      <c r="Y12" s="13">
        <v>434.3</v>
      </c>
      <c r="Z12" s="13">
        <v>439.3</v>
      </c>
      <c r="AA12" s="13">
        <v>430.46100000000001</v>
      </c>
      <c r="AB12" s="13">
        <v>430.6</v>
      </c>
      <c r="AC12" s="13">
        <v>343.9</v>
      </c>
      <c r="AD12" s="13">
        <v>333.1</v>
      </c>
      <c r="AE12" s="13">
        <v>333.5</v>
      </c>
      <c r="AF12" s="20">
        <v>322.54700000000003</v>
      </c>
      <c r="AG12" s="13">
        <v>322.54700000000003</v>
      </c>
      <c r="AH12" s="13">
        <v>314.31598245573321</v>
      </c>
      <c r="AI12" s="13">
        <v>299.02993020229508</v>
      </c>
      <c r="AJ12" s="13">
        <v>322.10000000000002</v>
      </c>
      <c r="AK12" s="20">
        <v>311.92099999999999</v>
      </c>
      <c r="AL12" s="13">
        <v>311.92099999999999</v>
      </c>
      <c r="AM12" s="13">
        <v>300.80473098330242</v>
      </c>
      <c r="AN12" s="13">
        <v>284.90475652468643</v>
      </c>
      <c r="AO12" s="13">
        <v>270.4877705931965</v>
      </c>
      <c r="AP12" s="20">
        <v>259.08100000000002</v>
      </c>
      <c r="AQ12" s="20">
        <v>228.9</v>
      </c>
      <c r="AR12" s="20">
        <v>251.86199999999999</v>
      </c>
      <c r="AS12" s="8"/>
      <c r="AT12" s="8"/>
      <c r="AU12" s="5"/>
      <c r="AV12" s="5"/>
    </row>
    <row r="13" spans="1:48" x14ac:dyDescent="0.35">
      <c r="A13" s="15" t="s">
        <v>28</v>
      </c>
      <c r="B13" s="2" t="s">
        <v>130</v>
      </c>
      <c r="C13" s="13">
        <v>22</v>
      </c>
      <c r="D13" s="13">
        <v>22</v>
      </c>
      <c r="E13" s="13">
        <v>22</v>
      </c>
      <c r="F13" s="13">
        <v>22</v>
      </c>
      <c r="G13" s="13">
        <v>22</v>
      </c>
      <c r="H13" s="13">
        <v>22</v>
      </c>
      <c r="I13" s="13">
        <v>22</v>
      </c>
      <c r="J13" s="13">
        <v>22</v>
      </c>
      <c r="K13" s="13">
        <v>22</v>
      </c>
      <c r="L13" s="13">
        <v>22</v>
      </c>
      <c r="M13" s="13">
        <v>22</v>
      </c>
      <c r="N13" s="13">
        <v>22</v>
      </c>
      <c r="O13" s="13">
        <v>22</v>
      </c>
      <c r="P13" s="13">
        <v>22</v>
      </c>
      <c r="Q13" s="13">
        <v>22</v>
      </c>
      <c r="R13" s="13">
        <v>22</v>
      </c>
      <c r="S13" s="13">
        <v>22</v>
      </c>
      <c r="T13" s="13">
        <v>22</v>
      </c>
      <c r="U13" s="13">
        <v>22</v>
      </c>
      <c r="V13" s="13">
        <v>22</v>
      </c>
      <c r="W13" s="13">
        <v>22</v>
      </c>
      <c r="X13" s="13">
        <v>22</v>
      </c>
      <c r="Y13" s="13">
        <v>22</v>
      </c>
      <c r="Z13" s="13">
        <v>22</v>
      </c>
      <c r="AA13" s="13">
        <v>21.954999999999998</v>
      </c>
      <c r="AB13" s="13">
        <v>22</v>
      </c>
      <c r="AC13" s="13">
        <v>21.2</v>
      </c>
      <c r="AD13" s="13">
        <v>21.2</v>
      </c>
      <c r="AE13" s="13">
        <v>0.2</v>
      </c>
      <c r="AF13" s="20">
        <v>0.21199999999999999</v>
      </c>
      <c r="AG13" s="13">
        <v>0.21199999999999999</v>
      </c>
      <c r="AH13" s="13">
        <v>0.16569585296233552</v>
      </c>
      <c r="AI13" s="13">
        <v>0.16893410623447297</v>
      </c>
      <c r="AJ13" s="13">
        <v>0.2</v>
      </c>
      <c r="AK13" s="20">
        <v>0.21199999999999999</v>
      </c>
      <c r="AL13" s="13">
        <v>0.21199999999999999</v>
      </c>
      <c r="AM13" s="13">
        <v>0.16558441558441558</v>
      </c>
      <c r="AN13" s="13">
        <v>0.16133770195458139</v>
      </c>
      <c r="AO13" s="13">
        <v>0.16727579420860278</v>
      </c>
      <c r="AP13" s="20">
        <v>0.21199999999999999</v>
      </c>
      <c r="AQ13" s="20">
        <v>0.21199999999999999</v>
      </c>
      <c r="AR13" s="20">
        <v>0.21199999999999999</v>
      </c>
      <c r="AS13" s="8"/>
      <c r="AT13" s="8"/>
      <c r="AU13" s="5"/>
      <c r="AV13" s="5"/>
    </row>
    <row r="14" spans="1:48" x14ac:dyDescent="0.35">
      <c r="AT14" s="8"/>
      <c r="AU14" s="5"/>
      <c r="AV14" s="5"/>
    </row>
    <row r="15" spans="1:48" x14ac:dyDescent="0.35">
      <c r="O15" s="5"/>
      <c r="AS15" s="8"/>
    </row>
    <row r="17" spans="2:45" x14ac:dyDescent="0.35">
      <c r="B17" s="4"/>
      <c r="C17" s="4"/>
      <c r="M17" s="4"/>
      <c r="N17" s="4"/>
    </row>
    <row r="18" spans="2:45" x14ac:dyDescent="0.35">
      <c r="B18" s="10"/>
      <c r="C18" s="10"/>
      <c r="M18" s="10"/>
      <c r="N18" s="10"/>
      <c r="AG18" s="6"/>
      <c r="AL18" s="6"/>
      <c r="AQ18" s="6"/>
      <c r="AR18" s="6"/>
      <c r="AS18" s="6"/>
    </row>
    <row r="19" spans="2:45" x14ac:dyDescent="0.35">
      <c r="B19" s="4"/>
      <c r="C19" s="4"/>
      <c r="M19" s="4"/>
      <c r="N19" s="4"/>
      <c r="AG19" s="6"/>
      <c r="AI19" s="21"/>
      <c r="AL19" s="6"/>
      <c r="AQ19" s="6"/>
      <c r="AR19" s="6"/>
      <c r="AS19" s="6"/>
    </row>
    <row r="20" spans="2:45" x14ac:dyDescent="0.35">
      <c r="B20" s="4"/>
      <c r="C20" s="4"/>
      <c r="M20" s="4"/>
      <c r="N20" s="4"/>
      <c r="AG20" s="6"/>
      <c r="AL20" s="6"/>
      <c r="AQ20" s="6"/>
      <c r="AR20" s="6"/>
      <c r="AS20" s="6"/>
    </row>
    <row r="21" spans="2:45" x14ac:dyDescent="0.35">
      <c r="B21" s="4"/>
      <c r="C21" s="4"/>
      <c r="M21" s="4"/>
      <c r="N21" s="4"/>
      <c r="AG21" s="6"/>
      <c r="AL21" s="6"/>
      <c r="AQ21" s="6"/>
      <c r="AR21" s="6"/>
      <c r="AS21" s="6"/>
    </row>
    <row r="22" spans="2:45" x14ac:dyDescent="0.35">
      <c r="B22" s="4"/>
      <c r="C22" s="4"/>
      <c r="M22" s="4"/>
      <c r="N22" s="4"/>
      <c r="AG22" s="6"/>
      <c r="AL22" s="6"/>
      <c r="AQ22" s="6"/>
      <c r="AR22" s="6"/>
      <c r="AS22" s="6"/>
    </row>
    <row r="23" spans="2:45" x14ac:dyDescent="0.35">
      <c r="B23" s="4"/>
      <c r="C23" s="4"/>
      <c r="M23" s="4"/>
      <c r="N23" s="4"/>
    </row>
    <row r="24" spans="2:45" x14ac:dyDescent="0.35">
      <c r="B24" s="4"/>
      <c r="C24" s="4"/>
      <c r="M24" s="4"/>
      <c r="N24" s="4"/>
    </row>
    <row r="29" spans="2:45" x14ac:dyDescent="0.35">
      <c r="B29" s="11"/>
      <c r="C29" s="11"/>
      <c r="M29" s="11"/>
      <c r="N29" s="11"/>
      <c r="AI29" s="22"/>
    </row>
    <row r="30" spans="2:45" x14ac:dyDescent="0.35">
      <c r="B30" s="11"/>
      <c r="C30" s="11"/>
      <c r="M30" s="11"/>
      <c r="N30" s="11"/>
    </row>
    <row r="31" spans="2:45" x14ac:dyDescent="0.35">
      <c r="B31" s="11"/>
      <c r="C31" s="11"/>
      <c r="M31" s="11"/>
      <c r="N31" s="11"/>
    </row>
    <row r="32" spans="2:45" x14ac:dyDescent="0.35">
      <c r="B32" s="11"/>
      <c r="C32" s="11"/>
      <c r="M32" s="11"/>
      <c r="N32" s="11"/>
    </row>
    <row r="33" spans="2:14" x14ac:dyDescent="0.35">
      <c r="B33" s="11"/>
      <c r="C33" s="11"/>
      <c r="M33" s="11"/>
      <c r="N33" s="11"/>
    </row>
    <row r="34" spans="2:14" x14ac:dyDescent="0.35">
      <c r="B34" s="11"/>
      <c r="C34" s="11"/>
      <c r="M34" s="11"/>
      <c r="N34" s="11"/>
    </row>
    <row r="35" spans="2:14" x14ac:dyDescent="0.35">
      <c r="B35" s="11"/>
      <c r="C35" s="11"/>
      <c r="M35" s="11"/>
      <c r="N35" s="11"/>
    </row>
    <row r="36" spans="2:14" x14ac:dyDescent="0.35">
      <c r="B36" s="11"/>
      <c r="C36" s="11"/>
      <c r="M36" s="11"/>
      <c r="N36" s="11"/>
    </row>
  </sheetData>
  <mergeCells count="10">
    <mergeCell ref="B2:AS2"/>
    <mergeCell ref="Q4:U4"/>
    <mergeCell ref="V4:Z4"/>
    <mergeCell ref="AA4:AE4"/>
    <mergeCell ref="AF4:AJ4"/>
    <mergeCell ref="AK4:AO4"/>
    <mergeCell ref="M4:P4"/>
    <mergeCell ref="I4:L4"/>
    <mergeCell ref="E4:H4"/>
    <mergeCell ref="C4:D4"/>
  </mergeCells>
  <pageMargins left="0.70866141732283472" right="0.70866141732283472" top="0.74803149606299213" bottom="0.74803149606299213" header="0.31496062992125984" footer="0.31496062992125984"/>
  <pageSetup paperSize="9" scale="43" orientation="landscape" horizontalDpi="4294967295" verticalDpi="4294967295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D30EFF-C157-4A6B-A3CA-E57D6F1EC5AD}">
  <dimension ref="A1:M16"/>
  <sheetViews>
    <sheetView workbookViewId="0">
      <selection activeCell="C6" sqref="C6"/>
    </sheetView>
  </sheetViews>
  <sheetFormatPr defaultColWidth="8.7265625" defaultRowHeight="14.5" x14ac:dyDescent="0.35"/>
  <cols>
    <col min="1" max="1" width="29.453125" customWidth="1"/>
    <col min="2" max="4" width="14.54296875" bestFit="1" customWidth="1"/>
    <col min="5" max="5" width="16" bestFit="1" customWidth="1"/>
    <col min="6" max="7" width="14.54296875" bestFit="1" customWidth="1"/>
    <col min="8" max="9" width="16" bestFit="1" customWidth="1"/>
    <col min="10" max="11" width="14.26953125" bestFit="1" customWidth="1"/>
    <col min="12" max="13" width="15.7265625" bestFit="1" customWidth="1"/>
  </cols>
  <sheetData>
    <row r="1" spans="1:13" x14ac:dyDescent="0.35">
      <c r="B1" s="19" t="s">
        <v>52</v>
      </c>
      <c r="C1" s="19" t="s">
        <v>52</v>
      </c>
      <c r="D1" s="19" t="s">
        <v>52</v>
      </c>
      <c r="E1" s="19" t="s">
        <v>52</v>
      </c>
      <c r="F1" s="19" t="s">
        <v>52</v>
      </c>
      <c r="G1" s="19" t="s">
        <v>52</v>
      </c>
      <c r="H1" s="19" t="s">
        <v>52</v>
      </c>
      <c r="I1" s="19" t="s">
        <v>52</v>
      </c>
      <c r="J1" s="19" t="s">
        <v>52</v>
      </c>
      <c r="K1" s="19" t="s">
        <v>52</v>
      </c>
      <c r="L1" s="19" t="s">
        <v>52</v>
      </c>
      <c r="M1" s="19" t="s">
        <v>52</v>
      </c>
    </row>
    <row r="2" spans="1:13" x14ac:dyDescent="0.35">
      <c r="A2" s="6" t="s">
        <v>53</v>
      </c>
      <c r="B2" s="6" t="s">
        <v>54</v>
      </c>
      <c r="C2" s="6" t="s">
        <v>55</v>
      </c>
      <c r="D2" s="6" t="s">
        <v>56</v>
      </c>
      <c r="E2" s="6" t="s">
        <v>57</v>
      </c>
      <c r="F2" s="6" t="s">
        <v>58</v>
      </c>
      <c r="G2" s="6" t="s">
        <v>59</v>
      </c>
      <c r="H2" s="6" t="s">
        <v>60</v>
      </c>
      <c r="I2" s="6" t="s">
        <v>61</v>
      </c>
      <c r="J2" s="6" t="s">
        <v>62</v>
      </c>
      <c r="K2" s="6" t="s">
        <v>63</v>
      </c>
      <c r="L2" s="6" t="s">
        <v>64</v>
      </c>
      <c r="M2" s="6" t="s">
        <v>65</v>
      </c>
    </row>
    <row r="3" spans="1:13" x14ac:dyDescent="0.35">
      <c r="A3" s="6" t="s">
        <v>66</v>
      </c>
      <c r="B3" s="6">
        <v>-196758847.33468899</v>
      </c>
      <c r="C3" s="6">
        <v>-420181375.48347098</v>
      </c>
      <c r="D3" s="6">
        <v>-686947677.89046001</v>
      </c>
      <c r="E3" s="6">
        <v>-964375278.39293599</v>
      </c>
      <c r="F3" s="6">
        <v>-265513794.763533</v>
      </c>
      <c r="G3" s="6">
        <v>-560294253.09888995</v>
      </c>
      <c r="H3" s="6">
        <v>-878785164.22522402</v>
      </c>
      <c r="I3" s="6">
        <v>-1237871640.9359701</v>
      </c>
      <c r="J3" s="6">
        <v>-347370049.74456799</v>
      </c>
      <c r="K3" s="6">
        <v>-711631793.97085202</v>
      </c>
      <c r="L3" s="6">
        <v>-1103937586.7395501</v>
      </c>
      <c r="M3" s="6">
        <v>-1546843411.4967501</v>
      </c>
    </row>
    <row r="4" spans="1:13" x14ac:dyDescent="0.35">
      <c r="A4" s="6" t="s">
        <v>67</v>
      </c>
      <c r="B4" s="6">
        <v>-12667451.944550401</v>
      </c>
      <c r="C4" s="6">
        <v>-25223908.406705301</v>
      </c>
      <c r="D4" s="6">
        <v>-46176627.996983603</v>
      </c>
      <c r="E4" s="6">
        <v>-61576624.4431381</v>
      </c>
      <c r="F4" s="6">
        <v>-9274430.4663545005</v>
      </c>
      <c r="G4" s="6">
        <v>-23964425.4051961</v>
      </c>
      <c r="H4" s="6">
        <v>-51984168.729144096</v>
      </c>
      <c r="I4" s="6">
        <v>-62703068.360684298</v>
      </c>
      <c r="J4" s="6">
        <v>-11730062.2090811</v>
      </c>
      <c r="K4" s="6">
        <v>-24483288.124878701</v>
      </c>
      <c r="L4" s="6">
        <v>-52017922.929942101</v>
      </c>
      <c r="M4" s="6">
        <v>-71573590.203260303</v>
      </c>
    </row>
    <row r="5" spans="1:13" x14ac:dyDescent="0.35">
      <c r="A5" s="6" t="s">
        <v>68</v>
      </c>
      <c r="B5" s="6">
        <v>-10431080.3832813</v>
      </c>
      <c r="C5" s="6">
        <v>-20520406.106616799</v>
      </c>
      <c r="D5" s="6">
        <v>-38636013.661700599</v>
      </c>
      <c r="E5" s="6">
        <v>-51336073.258458897</v>
      </c>
      <c r="F5" s="6">
        <v>-6602746.9650079096</v>
      </c>
      <c r="G5" s="6">
        <v>-17474361.244184099</v>
      </c>
      <c r="H5" s="6">
        <v>-42760534.996961497</v>
      </c>
      <c r="I5" s="6">
        <v>-49467268.976706102</v>
      </c>
      <c r="J5" s="6">
        <v>-7207422.86197682</v>
      </c>
      <c r="K5" s="6">
        <v>-17476152.562002599</v>
      </c>
      <c r="L5" s="6">
        <v>-41395471.357023902</v>
      </c>
      <c r="M5" s="6">
        <v>-57536863.328426801</v>
      </c>
    </row>
    <row r="6" spans="1:13" x14ac:dyDescent="0.35">
      <c r="A6" s="6" t="s">
        <v>69</v>
      </c>
      <c r="B6" s="6">
        <v>-8846923.2767249793</v>
      </c>
      <c r="C6" s="6">
        <v>-17269350.214809101</v>
      </c>
      <c r="D6" s="6">
        <v>-32200071.344550401</v>
      </c>
      <c r="E6" s="6">
        <v>-43810955.251258403</v>
      </c>
      <c r="F6" s="6">
        <v>-4932561.6634283299</v>
      </c>
      <c r="G6" s="6">
        <v>-13022452.030305101</v>
      </c>
      <c r="H6" s="6">
        <v>-33199433.248748999</v>
      </c>
      <c r="I6" s="6">
        <v>-42646325.961654097</v>
      </c>
      <c r="J6" s="6">
        <v>-4455852.4503199803</v>
      </c>
      <c r="K6" s="6">
        <v>-12150540.243027801</v>
      </c>
      <c r="L6" s="6">
        <v>-30184077.260792799</v>
      </c>
      <c r="M6" s="6">
        <v>-41304043.570664898</v>
      </c>
    </row>
    <row r="7" spans="1:13" x14ac:dyDescent="0.35">
      <c r="A7" s="6" t="s">
        <v>70</v>
      </c>
      <c r="B7" s="6">
        <v>-283770.71866869699</v>
      </c>
      <c r="C7" s="6">
        <v>-195943.14721329499</v>
      </c>
      <c r="D7" s="6">
        <v>344284.580072599</v>
      </c>
      <c r="E7" s="6">
        <v>53673.194676097897</v>
      </c>
      <c r="F7" s="6">
        <v>177900.35009919401</v>
      </c>
      <c r="G7" s="6">
        <v>453890.19899394701</v>
      </c>
      <c r="H7" s="6">
        <v>585278.39106847905</v>
      </c>
      <c r="I7" s="6">
        <v>-226209.40796754899</v>
      </c>
      <c r="J7" s="6">
        <v>-660806.41929130198</v>
      </c>
      <c r="K7" s="6">
        <v>-1160374.5846327101</v>
      </c>
      <c r="L7" s="6">
        <v>-1088890.9201191401</v>
      </c>
      <c r="M7" s="6">
        <v>-1714359.38233064</v>
      </c>
    </row>
    <row r="8" spans="1:13" x14ac:dyDescent="0.35">
      <c r="A8" s="6" t="s">
        <v>71</v>
      </c>
      <c r="B8" s="6">
        <v>-9130693.9953936804</v>
      </c>
      <c r="C8" s="6">
        <v>-17465293.3620224</v>
      </c>
      <c r="D8" s="6">
        <v>-31855786.764477801</v>
      </c>
      <c r="E8" s="6">
        <v>-43757282.056582302</v>
      </c>
      <c r="F8" s="6">
        <v>-4754661.3133291304</v>
      </c>
      <c r="G8" s="6">
        <v>-12568561.831311099</v>
      </c>
      <c r="H8" s="6">
        <v>-32614154.8576805</v>
      </c>
      <c r="I8" s="6">
        <v>-42872535.369621702</v>
      </c>
      <c r="J8" s="6">
        <v>-5116658.8696112698</v>
      </c>
      <c r="K8" s="6">
        <v>-13310914.8276604</v>
      </c>
      <c r="L8" s="6">
        <v>-31272968.1809121</v>
      </c>
      <c r="M8" s="6">
        <v>-43018402.952995501</v>
      </c>
    </row>
    <row r="9" spans="1:13" x14ac:dyDescent="0.35">
      <c r="A9" s="6" t="s">
        <v>72</v>
      </c>
      <c r="B9" s="6">
        <v>-26617146.1744943</v>
      </c>
      <c r="C9" s="6">
        <v>-55715038.2751294</v>
      </c>
      <c r="D9" s="6">
        <v>-92716516.561726093</v>
      </c>
      <c r="E9" s="6">
        <v>-127397254.97876599</v>
      </c>
      <c r="F9" s="6">
        <v>-27093922.018329699</v>
      </c>
      <c r="G9" s="6">
        <v>-62393007.976836398</v>
      </c>
      <c r="H9" s="6">
        <v>-109473443.32654101</v>
      </c>
      <c r="I9" s="6">
        <v>-148195930.04968899</v>
      </c>
      <c r="J9" s="6">
        <v>-33718520.593944199</v>
      </c>
      <c r="K9" s="6">
        <v>-74032767.422864795</v>
      </c>
      <c r="L9" s="6">
        <v>-123752204.14401899</v>
      </c>
      <c r="M9" s="6">
        <v>-173073415.440833</v>
      </c>
    </row>
    <row r="13" spans="1:13" x14ac:dyDescent="0.35">
      <c r="A13" s="2" t="s">
        <v>19</v>
      </c>
      <c r="G13" s="6"/>
    </row>
    <row r="14" spans="1:13" x14ac:dyDescent="0.35">
      <c r="A14" s="2" t="s">
        <v>20</v>
      </c>
    </row>
    <row r="15" spans="1:13" x14ac:dyDescent="0.35">
      <c r="A15" s="2" t="s">
        <v>21</v>
      </c>
    </row>
    <row r="16" spans="1:13" x14ac:dyDescent="0.35">
      <c r="A16" s="2" t="s">
        <v>37</v>
      </c>
      <c r="I16" s="6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00FF7F62387E4798980AB9D5A3EE3B" ma:contentTypeVersion="12" ma:contentTypeDescription="Create a new document." ma:contentTypeScope="" ma:versionID="0dd9f04f13f61f6918766bb6ac566169">
  <xsd:schema xmlns:xsd="http://www.w3.org/2001/XMLSchema" xmlns:xs="http://www.w3.org/2001/XMLSchema" xmlns:p="http://schemas.microsoft.com/office/2006/metadata/properties" xmlns:ns2="04dfa31b-4073-447b-83d5-879381592a47" xmlns:ns3="7ce2ac3a-160a-4069-a05b-d12d04f8e20c" targetNamespace="http://schemas.microsoft.com/office/2006/metadata/properties" ma:root="true" ma:fieldsID="6c86d05a023de3596eea67884f6715c6" ns2:_="" ns3:_="">
    <xsd:import namespace="04dfa31b-4073-447b-83d5-879381592a47"/>
    <xsd:import namespace="7ce2ac3a-160a-4069-a05b-d12d04f8e2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dfa31b-4073-447b-83d5-879381592a4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e2ac3a-160a-4069-a05b-d12d04f8e20c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F5C75F7-9E92-4419-AE5D-F5C23306DBC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4dfa31b-4073-447b-83d5-879381592a47"/>
    <ds:schemaRef ds:uri="7ce2ac3a-160a-4069-a05b-d12d04f8e2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7D0C61C-3029-48E3-A8B6-B3F8FA66AF4C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E302A713-E8C1-452B-B287-67F9EA634FA7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0d0536cd-2abd-411b-a46e-b436075efeaf}" enabled="0" method="" siteId="{0d0536cd-2abd-411b-a46e-b436075efea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8</vt:i4>
      </vt:variant>
    </vt:vector>
  </HeadingPairs>
  <TitlesOfParts>
    <vt:vector size="8" baseType="lpstr">
      <vt:lpstr>Standalone EUR</vt:lpstr>
      <vt:lpstr>OPERATING FIGURES</vt:lpstr>
      <vt:lpstr>BALANCE SHEET</vt:lpstr>
      <vt:lpstr>OPERATING FIGURES (PL)</vt:lpstr>
      <vt:lpstr>BALANCE SHEET (PL)</vt:lpstr>
      <vt:lpstr>OPERATING FIGURES (ES)</vt:lpstr>
      <vt:lpstr>BALANCE SHEET (ES)</vt:lpstr>
      <vt:lpstr>PROPHIX_Data 2017_2018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Surowiec, Dorota</dc:creator>
  <cp:keywords/>
  <dc:description/>
  <cp:lastModifiedBy>Surowiec, Dorota</cp:lastModifiedBy>
  <cp:revision/>
  <dcterms:created xsi:type="dcterms:W3CDTF">2020-11-03T16:32:02Z</dcterms:created>
  <dcterms:modified xsi:type="dcterms:W3CDTF">2024-09-11T13:01:15Z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0x0101005B00FF7F62387E4798980AB9D5A3EE3B</vt:lpwstr>
  </property>
</Properties>
</file>